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ul\Documents\Ibis\Ibis Calculeren voor Bouw\Werk\"/>
    </mc:Choice>
  </mc:AlternateContent>
  <xr:revisionPtr revIDLastSave="0" documentId="13_ncr:9_{7A50AF97-8184-4D61-9D70-6FA9762309B3}" xr6:coauthVersionLast="47" xr6:coauthVersionMax="47" xr10:uidLastSave="{00000000-0000-0000-0000-000000000000}"/>
  <bookViews>
    <workbookView xWindow="-120" yWindow="-120" windowWidth="29040" windowHeight="15840" xr2:uid="{DED160C7-A625-4A92-8EB3-34AF1BB94A52}"/>
  </bookViews>
  <sheets>
    <sheet name="Algeme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79" i="1" l="1"/>
  <c r="R78" i="1" s="1"/>
  <c r="Y79" i="1"/>
  <c r="X79" i="1"/>
  <c r="N78" i="1" s="1"/>
  <c r="W79" i="1"/>
  <c r="V79" i="1"/>
  <c r="J78" i="1" s="1"/>
  <c r="T79" i="1"/>
  <c r="G78" i="1" s="1"/>
  <c r="R79" i="1"/>
  <c r="P79" i="1"/>
  <c r="N79" i="1"/>
  <c r="L79" i="1"/>
  <c r="J79" i="1"/>
  <c r="G79" i="1"/>
  <c r="P78" i="1"/>
  <c r="L78" i="1"/>
  <c r="Z77" i="1"/>
  <c r="Y77" i="1"/>
  <c r="X77" i="1"/>
  <c r="W77" i="1"/>
  <c r="V77" i="1"/>
  <c r="U77" i="1"/>
  <c r="T77" i="1"/>
  <c r="R77" i="1"/>
  <c r="P77" i="1"/>
  <c r="N77" i="1"/>
  <c r="L77" i="1"/>
  <c r="J77" i="1"/>
  <c r="H77" i="1"/>
  <c r="S77" i="1" s="1"/>
  <c r="AA77" i="1" s="1"/>
  <c r="G77" i="1"/>
  <c r="Z76" i="1"/>
  <c r="Y76" i="1"/>
  <c r="X76" i="1"/>
  <c r="W76" i="1"/>
  <c r="V76" i="1"/>
  <c r="U76" i="1"/>
  <c r="H75" i="1" s="1"/>
  <c r="T76" i="1"/>
  <c r="R76" i="1"/>
  <c r="P76" i="1"/>
  <c r="N76" i="1"/>
  <c r="L76" i="1"/>
  <c r="J76" i="1"/>
  <c r="H76" i="1"/>
  <c r="S76" i="1" s="1"/>
  <c r="AA76" i="1" s="1"/>
  <c r="G76" i="1"/>
  <c r="R75" i="1"/>
  <c r="N75" i="1"/>
  <c r="J75" i="1"/>
  <c r="G75" i="1"/>
  <c r="Z74" i="1"/>
  <c r="Y74" i="1"/>
  <c r="X74" i="1"/>
  <c r="W74" i="1"/>
  <c r="V74" i="1"/>
  <c r="T74" i="1"/>
  <c r="R74" i="1"/>
  <c r="P74" i="1"/>
  <c r="N74" i="1"/>
  <c r="L74" i="1"/>
  <c r="J74" i="1"/>
  <c r="G74" i="1"/>
  <c r="Z73" i="1"/>
  <c r="R72" i="1" s="1"/>
  <c r="Y73" i="1"/>
  <c r="X73" i="1"/>
  <c r="N72" i="1" s="1"/>
  <c r="W73" i="1"/>
  <c r="V73" i="1"/>
  <c r="J72" i="1" s="1"/>
  <c r="T73" i="1"/>
  <c r="G72" i="1" s="1"/>
  <c r="R73" i="1"/>
  <c r="P73" i="1"/>
  <c r="N73" i="1"/>
  <c r="L73" i="1"/>
  <c r="J73" i="1"/>
  <c r="G73" i="1"/>
  <c r="P72" i="1"/>
  <c r="L72" i="1"/>
  <c r="R71" i="1"/>
  <c r="N71" i="1"/>
  <c r="J71" i="1"/>
  <c r="Z70" i="1"/>
  <c r="Y70" i="1"/>
  <c r="X70" i="1"/>
  <c r="W70" i="1"/>
  <c r="V70" i="1"/>
  <c r="T70" i="1"/>
  <c r="R70" i="1"/>
  <c r="P70" i="1"/>
  <c r="N70" i="1"/>
  <c r="L70" i="1"/>
  <c r="J70" i="1"/>
  <c r="G70" i="1"/>
  <c r="P69" i="1"/>
  <c r="L69" i="1"/>
  <c r="Z68" i="1"/>
  <c r="Y68" i="1"/>
  <c r="X68" i="1"/>
  <c r="W68" i="1"/>
  <c r="V68" i="1"/>
  <c r="U68" i="1"/>
  <c r="T68" i="1"/>
  <c r="R68" i="1"/>
  <c r="P68" i="1"/>
  <c r="N68" i="1"/>
  <c r="L68" i="1"/>
  <c r="J68" i="1"/>
  <c r="H68" i="1"/>
  <c r="S68" i="1" s="1"/>
  <c r="AA68" i="1" s="1"/>
  <c r="G68" i="1"/>
  <c r="Z67" i="1"/>
  <c r="Y67" i="1"/>
  <c r="X67" i="1"/>
  <c r="W67" i="1"/>
  <c r="V67" i="1"/>
  <c r="U67" i="1"/>
  <c r="T67" i="1"/>
  <c r="R67" i="1"/>
  <c r="P67" i="1"/>
  <c r="N67" i="1"/>
  <c r="L67" i="1"/>
  <c r="J67" i="1"/>
  <c r="H67" i="1"/>
  <c r="S67" i="1" s="1"/>
  <c r="AA67" i="1" s="1"/>
  <c r="G67" i="1"/>
  <c r="Z66" i="1"/>
  <c r="Y66" i="1"/>
  <c r="X66" i="1"/>
  <c r="W66" i="1"/>
  <c r="V66" i="1"/>
  <c r="U66" i="1"/>
  <c r="T66" i="1"/>
  <c r="R66" i="1"/>
  <c r="P66" i="1"/>
  <c r="N66" i="1"/>
  <c r="L66" i="1"/>
  <c r="J66" i="1"/>
  <c r="H66" i="1"/>
  <c r="S66" i="1" s="1"/>
  <c r="AA66" i="1" s="1"/>
  <c r="G66" i="1"/>
  <c r="Z65" i="1"/>
  <c r="Y65" i="1"/>
  <c r="P64" i="1" s="1"/>
  <c r="X65" i="1"/>
  <c r="W65" i="1"/>
  <c r="L64" i="1" s="1"/>
  <c r="V65" i="1"/>
  <c r="U65" i="1"/>
  <c r="H64" i="1" s="1"/>
  <c r="T65" i="1"/>
  <c r="R65" i="1"/>
  <c r="P65" i="1"/>
  <c r="N65" i="1"/>
  <c r="L65" i="1"/>
  <c r="J65" i="1"/>
  <c r="H65" i="1"/>
  <c r="S65" i="1" s="1"/>
  <c r="AA65" i="1" s="1"/>
  <c r="G65" i="1"/>
  <c r="R64" i="1"/>
  <c r="N64" i="1"/>
  <c r="J64" i="1"/>
  <c r="G64" i="1"/>
  <c r="P63" i="1"/>
  <c r="Z62" i="1"/>
  <c r="Y62" i="1"/>
  <c r="X62" i="1"/>
  <c r="W62" i="1"/>
  <c r="V62" i="1"/>
  <c r="U62" i="1"/>
  <c r="T62" i="1"/>
  <c r="R62" i="1"/>
  <c r="P62" i="1"/>
  <c r="N62" i="1"/>
  <c r="L62" i="1"/>
  <c r="J62" i="1"/>
  <c r="H62" i="1"/>
  <c r="S62" i="1" s="1"/>
  <c r="AA62" i="1" s="1"/>
  <c r="G62" i="1"/>
  <c r="Z61" i="1"/>
  <c r="Y61" i="1"/>
  <c r="X61" i="1"/>
  <c r="W61" i="1"/>
  <c r="V61" i="1"/>
  <c r="U61" i="1"/>
  <c r="T61" i="1"/>
  <c r="R61" i="1"/>
  <c r="P61" i="1"/>
  <c r="N61" i="1"/>
  <c r="L61" i="1"/>
  <c r="J61" i="1"/>
  <c r="H61" i="1"/>
  <c r="S61" i="1" s="1"/>
  <c r="AA61" i="1" s="1"/>
  <c r="G61" i="1"/>
  <c r="Z60" i="1"/>
  <c r="Y60" i="1"/>
  <c r="X60" i="1"/>
  <c r="W60" i="1"/>
  <c r="V60" i="1"/>
  <c r="U60" i="1"/>
  <c r="T60" i="1"/>
  <c r="R60" i="1"/>
  <c r="P60" i="1"/>
  <c r="N60" i="1"/>
  <c r="L60" i="1"/>
  <c r="J60" i="1"/>
  <c r="H60" i="1"/>
  <c r="S60" i="1" s="1"/>
  <c r="AA60" i="1" s="1"/>
  <c r="G60" i="1"/>
  <c r="Z59" i="1"/>
  <c r="Y59" i="1"/>
  <c r="X59" i="1"/>
  <c r="W59" i="1"/>
  <c r="V59" i="1"/>
  <c r="U59" i="1"/>
  <c r="T59" i="1"/>
  <c r="R59" i="1"/>
  <c r="P59" i="1"/>
  <c r="N59" i="1"/>
  <c r="L59" i="1"/>
  <c r="J59" i="1"/>
  <c r="H59" i="1"/>
  <c r="S59" i="1" s="1"/>
  <c r="AA59" i="1" s="1"/>
  <c r="G59" i="1"/>
  <c r="Z58" i="1"/>
  <c r="Y58" i="1"/>
  <c r="X58" i="1"/>
  <c r="W58" i="1"/>
  <c r="V58" i="1"/>
  <c r="U58" i="1"/>
  <c r="H57" i="1" s="1"/>
  <c r="T58" i="1"/>
  <c r="R58" i="1"/>
  <c r="P58" i="1"/>
  <c r="N58" i="1"/>
  <c r="L58" i="1"/>
  <c r="J58" i="1"/>
  <c r="H58" i="1"/>
  <c r="S58" i="1" s="1"/>
  <c r="AA58" i="1" s="1"/>
  <c r="G58" i="1"/>
  <c r="R57" i="1"/>
  <c r="N57" i="1"/>
  <c r="J57" i="1"/>
  <c r="G57" i="1"/>
  <c r="Z56" i="1"/>
  <c r="Y56" i="1"/>
  <c r="X56" i="1"/>
  <c r="W56" i="1"/>
  <c r="V56" i="1"/>
  <c r="T56" i="1"/>
  <c r="R56" i="1"/>
  <c r="P56" i="1"/>
  <c r="N56" i="1"/>
  <c r="L56" i="1"/>
  <c r="J56" i="1"/>
  <c r="G56" i="1"/>
  <c r="Z55" i="1"/>
  <c r="Y55" i="1"/>
  <c r="X55" i="1"/>
  <c r="W55" i="1"/>
  <c r="V55" i="1"/>
  <c r="T55" i="1"/>
  <c r="R55" i="1"/>
  <c r="P55" i="1"/>
  <c r="N55" i="1"/>
  <c r="L55" i="1"/>
  <c r="J55" i="1"/>
  <c r="G55" i="1"/>
  <c r="Z54" i="1"/>
  <c r="R53" i="1" s="1"/>
  <c r="Y54" i="1"/>
  <c r="X54" i="1"/>
  <c r="N53" i="1" s="1"/>
  <c r="W54" i="1"/>
  <c r="V54" i="1"/>
  <c r="J53" i="1" s="1"/>
  <c r="T54" i="1"/>
  <c r="G53" i="1" s="1"/>
  <c r="R54" i="1"/>
  <c r="P54" i="1"/>
  <c r="N54" i="1"/>
  <c r="L54" i="1"/>
  <c r="J54" i="1"/>
  <c r="G54" i="1"/>
  <c r="P53" i="1"/>
  <c r="L53" i="1"/>
  <c r="N52" i="1"/>
  <c r="G52" i="1"/>
  <c r="AA51" i="1"/>
  <c r="Z51" i="1"/>
  <c r="Y51" i="1"/>
  <c r="X51" i="1"/>
  <c r="W51" i="1"/>
  <c r="V51" i="1"/>
  <c r="T51" i="1"/>
  <c r="R51" i="1"/>
  <c r="P51" i="1"/>
  <c r="N51" i="1"/>
  <c r="L51" i="1"/>
  <c r="J51" i="1"/>
  <c r="G51" i="1"/>
  <c r="Z50" i="1"/>
  <c r="Y50" i="1"/>
  <c r="X50" i="1"/>
  <c r="W50" i="1"/>
  <c r="V50" i="1"/>
  <c r="T50" i="1"/>
  <c r="R50" i="1"/>
  <c r="P50" i="1"/>
  <c r="N50" i="1"/>
  <c r="L50" i="1"/>
  <c r="J50" i="1"/>
  <c r="G50" i="1"/>
  <c r="Z49" i="1"/>
  <c r="R48" i="1" s="1"/>
  <c r="Y49" i="1"/>
  <c r="X49" i="1"/>
  <c r="N48" i="1" s="1"/>
  <c r="W49" i="1"/>
  <c r="V49" i="1"/>
  <c r="J48" i="1" s="1"/>
  <c r="T49" i="1"/>
  <c r="R49" i="1"/>
  <c r="P49" i="1"/>
  <c r="N49" i="1"/>
  <c r="L49" i="1"/>
  <c r="J49" i="1"/>
  <c r="G49" i="1"/>
  <c r="P48" i="1"/>
  <c r="L48" i="1"/>
  <c r="G48" i="1"/>
  <c r="Z47" i="1"/>
  <c r="Y47" i="1"/>
  <c r="X47" i="1"/>
  <c r="W47" i="1"/>
  <c r="V47" i="1"/>
  <c r="U47" i="1"/>
  <c r="T47" i="1"/>
  <c r="R47" i="1"/>
  <c r="P47" i="1"/>
  <c r="N47" i="1"/>
  <c r="L47" i="1"/>
  <c r="J47" i="1"/>
  <c r="H47" i="1"/>
  <c r="S47" i="1" s="1"/>
  <c r="AA47" i="1" s="1"/>
  <c r="G47" i="1"/>
  <c r="Z46" i="1"/>
  <c r="Y46" i="1"/>
  <c r="X46" i="1"/>
  <c r="W46" i="1"/>
  <c r="V46" i="1"/>
  <c r="U46" i="1"/>
  <c r="T46" i="1"/>
  <c r="R46" i="1"/>
  <c r="P46" i="1"/>
  <c r="N46" i="1"/>
  <c r="L46" i="1"/>
  <c r="J46" i="1"/>
  <c r="H46" i="1"/>
  <c r="S46" i="1" s="1"/>
  <c r="AA46" i="1" s="1"/>
  <c r="G46" i="1"/>
  <c r="Z45" i="1"/>
  <c r="Y45" i="1"/>
  <c r="X45" i="1"/>
  <c r="W45" i="1"/>
  <c r="V45" i="1"/>
  <c r="U45" i="1"/>
  <c r="T45" i="1"/>
  <c r="R45" i="1"/>
  <c r="P45" i="1"/>
  <c r="N45" i="1"/>
  <c r="L45" i="1"/>
  <c r="J45" i="1"/>
  <c r="H45" i="1"/>
  <c r="S45" i="1" s="1"/>
  <c r="AA45" i="1" s="1"/>
  <c r="G45" i="1"/>
  <c r="Z44" i="1"/>
  <c r="Y44" i="1"/>
  <c r="P43" i="1" s="1"/>
  <c r="X44" i="1"/>
  <c r="W44" i="1"/>
  <c r="L43" i="1" s="1"/>
  <c r="V44" i="1"/>
  <c r="U44" i="1"/>
  <c r="H43" i="1" s="1"/>
  <c r="T44" i="1"/>
  <c r="R44" i="1"/>
  <c r="P44" i="1"/>
  <c r="N44" i="1"/>
  <c r="L44" i="1"/>
  <c r="J44" i="1"/>
  <c r="H44" i="1"/>
  <c r="S44" i="1" s="1"/>
  <c r="AA44" i="1" s="1"/>
  <c r="G44" i="1"/>
  <c r="R43" i="1"/>
  <c r="N43" i="1"/>
  <c r="J43" i="1"/>
  <c r="G43" i="1"/>
  <c r="Z42" i="1"/>
  <c r="Y42" i="1"/>
  <c r="X42" i="1"/>
  <c r="W42" i="1"/>
  <c r="V42" i="1"/>
  <c r="T42" i="1"/>
  <c r="R42" i="1"/>
  <c r="P42" i="1"/>
  <c r="N42" i="1"/>
  <c r="L42" i="1"/>
  <c r="J42" i="1"/>
  <c r="G42" i="1"/>
  <c r="Z41" i="1"/>
  <c r="Y41" i="1"/>
  <c r="X41" i="1"/>
  <c r="W41" i="1"/>
  <c r="V41" i="1"/>
  <c r="T41" i="1"/>
  <c r="R41" i="1"/>
  <c r="P41" i="1"/>
  <c r="N41" i="1"/>
  <c r="L41" i="1"/>
  <c r="J41" i="1"/>
  <c r="G41" i="1"/>
  <c r="Z40" i="1"/>
  <c r="R39" i="1" s="1"/>
  <c r="Y40" i="1"/>
  <c r="X40" i="1"/>
  <c r="N39" i="1" s="1"/>
  <c r="W40" i="1"/>
  <c r="V40" i="1"/>
  <c r="J39" i="1" s="1"/>
  <c r="T40" i="1"/>
  <c r="G39" i="1" s="1"/>
  <c r="R40" i="1"/>
  <c r="P40" i="1"/>
  <c r="N40" i="1"/>
  <c r="L40" i="1"/>
  <c r="J40" i="1"/>
  <c r="G40" i="1"/>
  <c r="P39" i="1"/>
  <c r="L39" i="1"/>
  <c r="N38" i="1"/>
  <c r="G38" i="1"/>
  <c r="Z37" i="1"/>
  <c r="Y37" i="1"/>
  <c r="X37" i="1"/>
  <c r="W37" i="1"/>
  <c r="V37" i="1"/>
  <c r="T37" i="1"/>
  <c r="R37" i="1"/>
  <c r="P37" i="1"/>
  <c r="N37" i="1"/>
  <c r="L37" i="1"/>
  <c r="J37" i="1"/>
  <c r="G37" i="1"/>
  <c r="Z36" i="1"/>
  <c r="Y36" i="1"/>
  <c r="X36" i="1"/>
  <c r="W36" i="1"/>
  <c r="V36" i="1"/>
  <c r="T36" i="1"/>
  <c r="R36" i="1"/>
  <c r="P36" i="1"/>
  <c r="N36" i="1"/>
  <c r="L36" i="1"/>
  <c r="J36" i="1"/>
  <c r="G36" i="1"/>
  <c r="Z35" i="1"/>
  <c r="Y35" i="1"/>
  <c r="X35" i="1"/>
  <c r="W35" i="1"/>
  <c r="V35" i="1"/>
  <c r="T35" i="1"/>
  <c r="R35" i="1"/>
  <c r="P35" i="1"/>
  <c r="N35" i="1"/>
  <c r="L35" i="1"/>
  <c r="J35" i="1"/>
  <c r="G35" i="1"/>
  <c r="Z34" i="1"/>
  <c r="Y34" i="1"/>
  <c r="X34" i="1"/>
  <c r="W34" i="1"/>
  <c r="V34" i="1"/>
  <c r="T34" i="1"/>
  <c r="R34" i="1"/>
  <c r="P34" i="1"/>
  <c r="N34" i="1"/>
  <c r="L34" i="1"/>
  <c r="J34" i="1"/>
  <c r="G34" i="1"/>
  <c r="Z33" i="1"/>
  <c r="Y33" i="1"/>
  <c r="X33" i="1"/>
  <c r="W33" i="1"/>
  <c r="V33" i="1"/>
  <c r="T33" i="1"/>
  <c r="R33" i="1"/>
  <c r="P33" i="1"/>
  <c r="N33" i="1"/>
  <c r="L33" i="1"/>
  <c r="J33" i="1"/>
  <c r="G33" i="1"/>
  <c r="Z32" i="1"/>
  <c r="Y32" i="1"/>
  <c r="X32" i="1"/>
  <c r="W32" i="1"/>
  <c r="V32" i="1"/>
  <c r="T32" i="1"/>
  <c r="R32" i="1"/>
  <c r="P32" i="1"/>
  <c r="N32" i="1"/>
  <c r="L32" i="1"/>
  <c r="J32" i="1"/>
  <c r="G32" i="1"/>
  <c r="Z31" i="1"/>
  <c r="Y31" i="1"/>
  <c r="X31" i="1"/>
  <c r="W31" i="1"/>
  <c r="V31" i="1"/>
  <c r="T31" i="1"/>
  <c r="R31" i="1"/>
  <c r="P31" i="1"/>
  <c r="N31" i="1"/>
  <c r="L31" i="1"/>
  <c r="J31" i="1"/>
  <c r="G31" i="1"/>
  <c r="Z30" i="1"/>
  <c r="Y30" i="1"/>
  <c r="X30" i="1"/>
  <c r="W30" i="1"/>
  <c r="V30" i="1"/>
  <c r="T30" i="1"/>
  <c r="R30" i="1"/>
  <c r="P30" i="1"/>
  <c r="N30" i="1"/>
  <c r="L30" i="1"/>
  <c r="J30" i="1"/>
  <c r="H30" i="1"/>
  <c r="S30" i="1" s="1"/>
  <c r="AA30" i="1" s="1"/>
  <c r="G30" i="1"/>
  <c r="U30" i="1" s="1"/>
  <c r="Z29" i="1"/>
  <c r="Y29" i="1"/>
  <c r="P28" i="1" s="1"/>
  <c r="X29" i="1"/>
  <c r="W29" i="1"/>
  <c r="L28" i="1" s="1"/>
  <c r="V29" i="1"/>
  <c r="U29" i="1"/>
  <c r="T29" i="1"/>
  <c r="R29" i="1"/>
  <c r="P29" i="1"/>
  <c r="N29" i="1"/>
  <c r="L29" i="1"/>
  <c r="J29" i="1"/>
  <c r="H29" i="1"/>
  <c r="S29" i="1" s="1"/>
  <c r="AA29" i="1" s="1"/>
  <c r="G29" i="1"/>
  <c r="R28" i="1"/>
  <c r="N28" i="1"/>
  <c r="J28" i="1"/>
  <c r="G28" i="1"/>
  <c r="R27" i="1"/>
  <c r="P27" i="1"/>
  <c r="N27" i="1"/>
  <c r="L27" i="1"/>
  <c r="J27" i="1"/>
  <c r="G27" i="1"/>
  <c r="Z26" i="1"/>
  <c r="Y26" i="1"/>
  <c r="X26" i="1"/>
  <c r="W26" i="1"/>
  <c r="V26" i="1"/>
  <c r="U26" i="1"/>
  <c r="T26" i="1"/>
  <c r="R26" i="1"/>
  <c r="P26" i="1"/>
  <c r="N26" i="1"/>
  <c r="L26" i="1"/>
  <c r="J26" i="1"/>
  <c r="H26" i="1"/>
  <c r="S26" i="1" s="1"/>
  <c r="AA26" i="1" s="1"/>
  <c r="G26" i="1"/>
  <c r="Z25" i="1"/>
  <c r="Y25" i="1"/>
  <c r="X25" i="1"/>
  <c r="W25" i="1"/>
  <c r="V25" i="1"/>
  <c r="U25" i="1"/>
  <c r="T25" i="1"/>
  <c r="R25" i="1"/>
  <c r="P25" i="1"/>
  <c r="N25" i="1"/>
  <c r="L25" i="1"/>
  <c r="J25" i="1"/>
  <c r="H25" i="1"/>
  <c r="S25" i="1" s="1"/>
  <c r="AA25" i="1" s="1"/>
  <c r="G25" i="1"/>
  <c r="Z24" i="1"/>
  <c r="Y24" i="1"/>
  <c r="X24" i="1"/>
  <c r="W24" i="1"/>
  <c r="V24" i="1"/>
  <c r="U24" i="1"/>
  <c r="T24" i="1"/>
  <c r="R24" i="1"/>
  <c r="P24" i="1"/>
  <c r="N24" i="1"/>
  <c r="L24" i="1"/>
  <c r="J24" i="1"/>
  <c r="H24" i="1"/>
  <c r="S24" i="1" s="1"/>
  <c r="AA24" i="1" s="1"/>
  <c r="G24" i="1"/>
  <c r="Z23" i="1"/>
  <c r="Y23" i="1"/>
  <c r="X23" i="1"/>
  <c r="W23" i="1"/>
  <c r="V23" i="1"/>
  <c r="U23" i="1"/>
  <c r="T23" i="1"/>
  <c r="R23" i="1"/>
  <c r="P23" i="1"/>
  <c r="N23" i="1"/>
  <c r="L23" i="1"/>
  <c r="J23" i="1"/>
  <c r="H23" i="1"/>
  <c r="S23" i="1" s="1"/>
  <c r="AA23" i="1" s="1"/>
  <c r="G23" i="1"/>
  <c r="Z22" i="1"/>
  <c r="Y22" i="1"/>
  <c r="P21" i="1" s="1"/>
  <c r="X22" i="1"/>
  <c r="W22" i="1"/>
  <c r="L21" i="1" s="1"/>
  <c r="V22" i="1"/>
  <c r="U22" i="1"/>
  <c r="H21" i="1" s="1"/>
  <c r="S21" i="1" s="1"/>
  <c r="AA21" i="1" s="1"/>
  <c r="T22" i="1"/>
  <c r="R22" i="1"/>
  <c r="P22" i="1"/>
  <c r="N22" i="1"/>
  <c r="L22" i="1"/>
  <c r="J22" i="1"/>
  <c r="H22" i="1"/>
  <c r="S22" i="1" s="1"/>
  <c r="AA22" i="1" s="1"/>
  <c r="G22" i="1"/>
  <c r="R21" i="1"/>
  <c r="N21" i="1"/>
  <c r="J21" i="1"/>
  <c r="G21" i="1"/>
  <c r="Z20" i="1"/>
  <c r="Y20" i="1"/>
  <c r="X20" i="1"/>
  <c r="W20" i="1"/>
  <c r="V20" i="1"/>
  <c r="T20" i="1"/>
  <c r="R20" i="1"/>
  <c r="P20" i="1"/>
  <c r="N20" i="1"/>
  <c r="L20" i="1"/>
  <c r="J20" i="1"/>
  <c r="G20" i="1"/>
  <c r="U20" i="1" s="1"/>
  <c r="Z19" i="1"/>
  <c r="Y19" i="1"/>
  <c r="X19" i="1"/>
  <c r="W19" i="1"/>
  <c r="V19" i="1"/>
  <c r="T19" i="1"/>
  <c r="R19" i="1"/>
  <c r="P19" i="1"/>
  <c r="N19" i="1"/>
  <c r="L19" i="1"/>
  <c r="J19" i="1"/>
  <c r="G19" i="1"/>
  <c r="U19" i="1" s="1"/>
  <c r="Z18" i="1"/>
  <c r="R17" i="1" s="1"/>
  <c r="Y18" i="1"/>
  <c r="X18" i="1"/>
  <c r="N17" i="1" s="1"/>
  <c r="W18" i="1"/>
  <c r="V18" i="1"/>
  <c r="J17" i="1" s="1"/>
  <c r="T18" i="1"/>
  <c r="G17" i="1" s="1"/>
  <c r="R18" i="1"/>
  <c r="P18" i="1"/>
  <c r="N18" i="1"/>
  <c r="L18" i="1"/>
  <c r="J18" i="1"/>
  <c r="G18" i="1"/>
  <c r="U18" i="1" s="1"/>
  <c r="P17" i="1"/>
  <c r="L17" i="1"/>
  <c r="Z16" i="1"/>
  <c r="Y16" i="1"/>
  <c r="X16" i="1"/>
  <c r="W16" i="1"/>
  <c r="V16" i="1"/>
  <c r="U16" i="1"/>
  <c r="T16" i="1"/>
  <c r="R16" i="1"/>
  <c r="P16" i="1"/>
  <c r="N16" i="1"/>
  <c r="L16" i="1"/>
  <c r="J16" i="1"/>
  <c r="H16" i="1"/>
  <c r="S16" i="1" s="1"/>
  <c r="AA16" i="1" s="1"/>
  <c r="G16" i="1"/>
  <c r="Z15" i="1"/>
  <c r="Y15" i="1"/>
  <c r="P14" i="1" s="1"/>
  <c r="X15" i="1"/>
  <c r="W15" i="1"/>
  <c r="L14" i="1" s="1"/>
  <c r="V15" i="1"/>
  <c r="U15" i="1"/>
  <c r="H14" i="1" s="1"/>
  <c r="S14" i="1" s="1"/>
  <c r="AA14" i="1" s="1"/>
  <c r="T15" i="1"/>
  <c r="R15" i="1"/>
  <c r="P15" i="1"/>
  <c r="N15" i="1"/>
  <c r="L15" i="1"/>
  <c r="J15" i="1"/>
  <c r="H15" i="1"/>
  <c r="S15" i="1" s="1"/>
  <c r="AA15" i="1" s="1"/>
  <c r="G15" i="1"/>
  <c r="R14" i="1"/>
  <c r="N14" i="1"/>
  <c r="J14" i="1"/>
  <c r="G14" i="1"/>
  <c r="P13" i="1"/>
  <c r="L13" i="1"/>
  <c r="Z12" i="1"/>
  <c r="Y12" i="1"/>
  <c r="X12" i="1"/>
  <c r="W12" i="1"/>
  <c r="V12" i="1"/>
  <c r="U12" i="1"/>
  <c r="T12" i="1"/>
  <c r="R12" i="1"/>
  <c r="P12" i="1"/>
  <c r="N12" i="1"/>
  <c r="L12" i="1"/>
  <c r="J12" i="1"/>
  <c r="H12" i="1"/>
  <c r="S12" i="1" s="1"/>
  <c r="AA12" i="1" s="1"/>
  <c r="G12" i="1"/>
  <c r="Z11" i="1"/>
  <c r="Y11" i="1"/>
  <c r="X11" i="1"/>
  <c r="W11" i="1"/>
  <c r="V11" i="1"/>
  <c r="U11" i="1"/>
  <c r="T11" i="1"/>
  <c r="R11" i="1"/>
  <c r="P11" i="1"/>
  <c r="N11" i="1"/>
  <c r="L11" i="1"/>
  <c r="J11" i="1"/>
  <c r="H11" i="1"/>
  <c r="S11" i="1" s="1"/>
  <c r="AA11" i="1" s="1"/>
  <c r="G11" i="1"/>
  <c r="Z10" i="1"/>
  <c r="Y10" i="1"/>
  <c r="P9" i="1" s="1"/>
  <c r="X10" i="1"/>
  <c r="W10" i="1"/>
  <c r="L9" i="1" s="1"/>
  <c r="V10" i="1"/>
  <c r="U10" i="1"/>
  <c r="H9" i="1" s="1"/>
  <c r="S9" i="1" s="1"/>
  <c r="AA9" i="1" s="1"/>
  <c r="T10" i="1"/>
  <c r="R10" i="1"/>
  <c r="P10" i="1"/>
  <c r="N10" i="1"/>
  <c r="L10" i="1"/>
  <c r="J10" i="1"/>
  <c r="H10" i="1"/>
  <c r="S10" i="1" s="1"/>
  <c r="AA10" i="1" s="1"/>
  <c r="G10" i="1"/>
  <c r="R9" i="1"/>
  <c r="N9" i="1"/>
  <c r="J9" i="1"/>
  <c r="G9" i="1"/>
  <c r="Z8" i="1"/>
  <c r="Y8" i="1"/>
  <c r="X8" i="1"/>
  <c r="W8" i="1"/>
  <c r="V8" i="1"/>
  <c r="T8" i="1"/>
  <c r="R8" i="1"/>
  <c r="P8" i="1"/>
  <c r="N8" i="1"/>
  <c r="L8" i="1"/>
  <c r="J8" i="1"/>
  <c r="G8" i="1"/>
  <c r="U8" i="1" s="1"/>
  <c r="Z7" i="1"/>
  <c r="Y7" i="1"/>
  <c r="X7" i="1"/>
  <c r="W7" i="1"/>
  <c r="V7" i="1"/>
  <c r="T7" i="1"/>
  <c r="R7" i="1"/>
  <c r="P7" i="1"/>
  <c r="N7" i="1"/>
  <c r="L7" i="1"/>
  <c r="J7" i="1"/>
  <c r="G7" i="1"/>
  <c r="U7" i="1" s="1"/>
  <c r="Z6" i="1"/>
  <c r="Y6" i="1"/>
  <c r="X6" i="1"/>
  <c r="W6" i="1"/>
  <c r="V6" i="1"/>
  <c r="T6" i="1"/>
  <c r="R6" i="1"/>
  <c r="P6" i="1"/>
  <c r="N6" i="1"/>
  <c r="L6" i="1"/>
  <c r="J6" i="1"/>
  <c r="G6" i="1"/>
  <c r="U6" i="1" s="1"/>
  <c r="Z5" i="1"/>
  <c r="Y5" i="1"/>
  <c r="X5" i="1"/>
  <c r="W5" i="1"/>
  <c r="V5" i="1"/>
  <c r="T5" i="1"/>
  <c r="R5" i="1"/>
  <c r="P5" i="1"/>
  <c r="N5" i="1"/>
  <c r="L5" i="1"/>
  <c r="J5" i="1"/>
  <c r="G5" i="1"/>
  <c r="U5" i="1" s="1"/>
  <c r="Z4" i="1"/>
  <c r="R3" i="1" s="1"/>
  <c r="Y4" i="1"/>
  <c r="X4" i="1"/>
  <c r="N3" i="1" s="1"/>
  <c r="W4" i="1"/>
  <c r="V4" i="1"/>
  <c r="J3" i="1" s="1"/>
  <c r="T4" i="1"/>
  <c r="G3" i="1" s="1"/>
  <c r="R4" i="1"/>
  <c r="P4" i="1"/>
  <c r="N4" i="1"/>
  <c r="L4" i="1"/>
  <c r="J4" i="1"/>
  <c r="G4" i="1"/>
  <c r="U4" i="1" s="1"/>
  <c r="AA3" i="1"/>
  <c r="P3" i="1"/>
  <c r="L3" i="1"/>
  <c r="P2" i="1"/>
  <c r="L2" i="1"/>
  <c r="H3" i="1" l="1"/>
  <c r="S3" i="1" s="1"/>
  <c r="H17" i="1"/>
  <c r="S17" i="1" s="1"/>
  <c r="AA17" i="1" s="1"/>
  <c r="H13" i="1"/>
  <c r="G2" i="1"/>
  <c r="J2" i="1"/>
  <c r="N2" i="1"/>
  <c r="R2" i="1"/>
  <c r="H4" i="1"/>
  <c r="S4" i="1" s="1"/>
  <c r="AA4" i="1" s="1"/>
  <c r="H5" i="1"/>
  <c r="S5" i="1" s="1"/>
  <c r="AA5" i="1" s="1"/>
  <c r="H6" i="1"/>
  <c r="S6" i="1" s="1"/>
  <c r="AA6" i="1" s="1"/>
  <c r="H7" i="1"/>
  <c r="S7" i="1" s="1"/>
  <c r="AA7" i="1" s="1"/>
  <c r="H8" i="1"/>
  <c r="S8" i="1" s="1"/>
  <c r="AA8" i="1" s="1"/>
  <c r="G13" i="1"/>
  <c r="J13" i="1"/>
  <c r="N13" i="1"/>
  <c r="R13" i="1"/>
  <c r="H18" i="1"/>
  <c r="S18" i="1" s="1"/>
  <c r="AA18" i="1" s="1"/>
  <c r="H19" i="1"/>
  <c r="S19" i="1" s="1"/>
  <c r="AA19" i="1" s="1"/>
  <c r="H20" i="1"/>
  <c r="S20" i="1" s="1"/>
  <c r="AA20" i="1" s="1"/>
  <c r="J38" i="1"/>
  <c r="R38" i="1"/>
  <c r="U40" i="1"/>
  <c r="H40" i="1"/>
  <c r="S40" i="1" s="1"/>
  <c r="AA40" i="1" s="1"/>
  <c r="U41" i="1"/>
  <c r="H41" i="1"/>
  <c r="S41" i="1" s="1"/>
  <c r="AA41" i="1" s="1"/>
  <c r="U42" i="1"/>
  <c r="H42" i="1"/>
  <c r="S42" i="1" s="1"/>
  <c r="AA42" i="1" s="1"/>
  <c r="S43" i="1"/>
  <c r="AA43" i="1" s="1"/>
  <c r="U31" i="1"/>
  <c r="H31" i="1"/>
  <c r="S31" i="1" s="1"/>
  <c r="AA31" i="1" s="1"/>
  <c r="U32" i="1"/>
  <c r="H32" i="1"/>
  <c r="S32" i="1" s="1"/>
  <c r="AA32" i="1" s="1"/>
  <c r="U33" i="1"/>
  <c r="H33" i="1"/>
  <c r="S33" i="1" s="1"/>
  <c r="AA33" i="1" s="1"/>
  <c r="U34" i="1"/>
  <c r="H34" i="1"/>
  <c r="S34" i="1" s="1"/>
  <c r="AA34" i="1" s="1"/>
  <c r="U35" i="1"/>
  <c r="H35" i="1"/>
  <c r="S35" i="1" s="1"/>
  <c r="AA35" i="1" s="1"/>
  <c r="U36" i="1"/>
  <c r="H36" i="1"/>
  <c r="S36" i="1" s="1"/>
  <c r="AA36" i="1" s="1"/>
  <c r="U37" i="1"/>
  <c r="H37" i="1"/>
  <c r="S37" i="1" s="1"/>
  <c r="AA37" i="1" s="1"/>
  <c r="L38" i="1"/>
  <c r="P38" i="1"/>
  <c r="U49" i="1"/>
  <c r="H49" i="1"/>
  <c r="S49" i="1" s="1"/>
  <c r="AA49" i="1" s="1"/>
  <c r="U50" i="1"/>
  <c r="H50" i="1"/>
  <c r="S50" i="1" s="1"/>
  <c r="AA50" i="1" s="1"/>
  <c r="U51" i="1"/>
  <c r="H51" i="1"/>
  <c r="S51" i="1" s="1"/>
  <c r="J52" i="1"/>
  <c r="R52" i="1"/>
  <c r="U54" i="1"/>
  <c r="H54" i="1"/>
  <c r="S54" i="1" s="1"/>
  <c r="AA54" i="1" s="1"/>
  <c r="U55" i="1"/>
  <c r="H55" i="1"/>
  <c r="S55" i="1" s="1"/>
  <c r="AA55" i="1" s="1"/>
  <c r="U56" i="1"/>
  <c r="H56" i="1"/>
  <c r="S56" i="1" s="1"/>
  <c r="AA56" i="1" s="1"/>
  <c r="S57" i="1"/>
  <c r="AA57" i="1" s="1"/>
  <c r="L57" i="1"/>
  <c r="L52" i="1"/>
  <c r="P57" i="1"/>
  <c r="P52" i="1"/>
  <c r="L63" i="1"/>
  <c r="U70" i="1"/>
  <c r="H70" i="1"/>
  <c r="S70" i="1" s="1"/>
  <c r="AA70" i="1" s="1"/>
  <c r="G69" i="1"/>
  <c r="G63" i="1"/>
  <c r="G71" i="1"/>
  <c r="U79" i="1"/>
  <c r="H78" i="1" s="1"/>
  <c r="S78" i="1" s="1"/>
  <c r="AA78" i="1" s="1"/>
  <c r="H79" i="1"/>
  <c r="S79" i="1" s="1"/>
  <c r="AA79" i="1" s="1"/>
  <c r="S64" i="1"/>
  <c r="AA64" i="1" s="1"/>
  <c r="J69" i="1"/>
  <c r="J63" i="1"/>
  <c r="N69" i="1"/>
  <c r="N63" i="1"/>
  <c r="R69" i="1"/>
  <c r="R63" i="1"/>
  <c r="U73" i="1"/>
  <c r="H73" i="1"/>
  <c r="S73" i="1" s="1"/>
  <c r="AA73" i="1" s="1"/>
  <c r="U74" i="1"/>
  <c r="H74" i="1"/>
  <c r="S74" i="1" s="1"/>
  <c r="AA74" i="1" s="1"/>
  <c r="S75" i="1"/>
  <c r="AA75" i="1" s="1"/>
  <c r="L75" i="1"/>
  <c r="L71" i="1"/>
  <c r="P75" i="1"/>
  <c r="P71" i="1"/>
  <c r="H71" i="1" l="1"/>
  <c r="S71" i="1" s="1"/>
  <c r="AA71" i="1" s="1"/>
  <c r="H72" i="1"/>
  <c r="S72" i="1" s="1"/>
  <c r="AA72" i="1" s="1"/>
  <c r="H38" i="1"/>
  <c r="S38" i="1" s="1"/>
  <c r="AA38" i="1" s="1"/>
  <c r="H39" i="1"/>
  <c r="S39" i="1" s="1"/>
  <c r="AA39" i="1" s="1"/>
  <c r="S13" i="1"/>
  <c r="AA13" i="1" s="1"/>
  <c r="H63" i="1"/>
  <c r="S63" i="1" s="1"/>
  <c r="AA63" i="1" s="1"/>
  <c r="H69" i="1"/>
  <c r="S69" i="1" s="1"/>
  <c r="AA69" i="1" s="1"/>
  <c r="H52" i="1"/>
  <c r="S52" i="1" s="1"/>
  <c r="AA52" i="1" s="1"/>
  <c r="H53" i="1"/>
  <c r="S53" i="1" s="1"/>
  <c r="AA53" i="1" s="1"/>
  <c r="H48" i="1"/>
  <c r="S48" i="1" s="1"/>
  <c r="AA48" i="1" s="1"/>
  <c r="H27" i="1"/>
  <c r="S27" i="1" s="1"/>
  <c r="AA27" i="1" s="1"/>
  <c r="H28" i="1"/>
  <c r="S28" i="1" s="1"/>
  <c r="AA28" i="1" s="1"/>
  <c r="H2" i="1"/>
  <c r="S2" i="1" s="1"/>
</calcChain>
</file>

<file path=xl/sharedStrings.xml><?xml version="1.0" encoding="utf-8"?>
<sst xmlns="http://schemas.openxmlformats.org/spreadsheetml/2006/main" count="193" uniqueCount="124">
  <si>
    <t>Code</t>
  </si>
  <si>
    <t>Omschrijving</t>
  </si>
  <si>
    <t>Hoeveelheid</t>
  </si>
  <si>
    <t>Eenheid</t>
  </si>
  <si>
    <t>Urennorm</t>
  </si>
  <si>
    <t>Uurtarief</t>
  </si>
  <si>
    <t>Urentotaal</t>
  </si>
  <si>
    <t>Loontotaal</t>
  </si>
  <si>
    <t>Materiaalnorm</t>
  </si>
  <si>
    <t>Materiaaltotaal</t>
  </si>
  <si>
    <t>Materieelnorm</t>
  </si>
  <si>
    <t>Materieeltotaal</t>
  </si>
  <si>
    <t>Onderaannemingsnorm</t>
  </si>
  <si>
    <t>Onderaannemingstotaal</t>
  </si>
  <si>
    <t>Stelpostnorm</t>
  </si>
  <si>
    <t>Stelposttotaal</t>
  </si>
  <si>
    <t>Overigenorm</t>
  </si>
  <si>
    <t>Overigetotaal</t>
  </si>
  <si>
    <t>Totaal</t>
  </si>
  <si>
    <t>Reken Uren</t>
  </si>
  <si>
    <t>Reken Loon</t>
  </si>
  <si>
    <t>Reken Materia</t>
  </si>
  <si>
    <t>Reken Materie</t>
  </si>
  <si>
    <t>Reken OA</t>
  </si>
  <si>
    <t>Reken Stelpost</t>
  </si>
  <si>
    <t>Reken Overig</t>
  </si>
  <si>
    <t>Normtotaal</t>
  </si>
  <si>
    <t>Project totalen</t>
  </si>
  <si>
    <t>ALGEMEEN</t>
  </si>
  <si>
    <t>Bruto vloeroppervak (BVO)</t>
  </si>
  <si>
    <t>m2</t>
  </si>
  <si>
    <t>Bruto bebouwd oppervlak (BBO)</t>
  </si>
  <si>
    <t>Bruto gebouwinhoud (BGI)</t>
  </si>
  <si>
    <t>m3</t>
  </si>
  <si>
    <t>Vormfactor BBO / BVO</t>
  </si>
  <si>
    <t>Vormfactor BGI / BVO</t>
  </si>
  <si>
    <t>PEIL EN UITZETTEN</t>
  </si>
  <si>
    <t>brg</t>
  </si>
  <si>
    <t>Uitzetten t.b.v. grondwerk</t>
  </si>
  <si>
    <t>pst</t>
  </si>
  <si>
    <t>Uitzetten bouwraam</t>
  </si>
  <si>
    <t>m1</t>
  </si>
  <si>
    <t>Herstel na heiwerken en onderhoud</t>
  </si>
  <si>
    <t>GRONDWERKEN</t>
  </si>
  <si>
    <t>12.40</t>
  </si>
  <si>
    <t>Ontgravingen</t>
  </si>
  <si>
    <t>Ontgraven bouwput ca. 40cm</t>
  </si>
  <si>
    <t>Ontgraven bouwput</t>
  </si>
  <si>
    <t>12.50</t>
  </si>
  <si>
    <t>Aanvullingen</t>
  </si>
  <si>
    <t>Aanvullen fundering / vloer</t>
  </si>
  <si>
    <t>Aanvullen c.q. spreiden grond tuinen</t>
  </si>
  <si>
    <t>Zand aanvullen onder bergingsvloer</t>
  </si>
  <si>
    <t>HEIWERK</t>
  </si>
  <si>
    <t>Uitzetten palen</t>
  </si>
  <si>
    <t>st</t>
  </si>
  <si>
    <t>Maatvoering tbv koppensnellen</t>
  </si>
  <si>
    <t>STELPOST</t>
  </si>
  <si>
    <t>Lev.+heien beton palen vk 22 l=16.5m1</t>
  </si>
  <si>
    <t>Koppen snellen</t>
  </si>
  <si>
    <t>Opruimen en afvoeren paalkoppen</t>
  </si>
  <si>
    <t>FUNDERINGSBALKEN</t>
  </si>
  <si>
    <t>M3</t>
  </si>
  <si>
    <t>21.50</t>
  </si>
  <si>
    <t>Funderingsbalken 27x40cm</t>
  </si>
  <si>
    <t>Werkvloer</t>
  </si>
  <si>
    <t>Bekisting</t>
  </si>
  <si>
    <t>Afschrijving bekisting</t>
  </si>
  <si>
    <t>Bekistingsolie</t>
  </si>
  <si>
    <t>ltr</t>
  </si>
  <si>
    <t>Beton B 17,5 incl. verlies</t>
  </si>
  <si>
    <t>Wapening 50 kg/m3 incl. verlies</t>
  </si>
  <si>
    <t>kg</t>
  </si>
  <si>
    <t>Betonblokjes</t>
  </si>
  <si>
    <t>Binddraad</t>
  </si>
  <si>
    <t>Kraanuren</t>
  </si>
  <si>
    <t>uur</t>
  </si>
  <si>
    <t>METSELWERKEN</t>
  </si>
  <si>
    <t>22.51</t>
  </si>
  <si>
    <t>Gevelmetselwerk</t>
  </si>
  <si>
    <t>Gevelsteen waal formaat</t>
  </si>
  <si>
    <t>dzd</t>
  </si>
  <si>
    <t>Stellen profielen</t>
  </si>
  <si>
    <t>Metselmortel</t>
  </si>
  <si>
    <t>22.72</t>
  </si>
  <si>
    <t>Voegwerk</t>
  </si>
  <si>
    <t>Voegmortel</t>
  </si>
  <si>
    <t>Zoutzuur</t>
  </si>
  <si>
    <t>Doorstrijken binnenzijde</t>
  </si>
  <si>
    <t>22.60</t>
  </si>
  <si>
    <t>Diversen</t>
  </si>
  <si>
    <t>Dpc folie aansl. metselwerk/fund.</t>
  </si>
  <si>
    <t>Rockwool RockSono Base (210) 1200x600x45 mm</t>
  </si>
  <si>
    <t>Schraagsteiger in norm metselaar</t>
  </si>
  <si>
    <t>BETONVLOER</t>
  </si>
  <si>
    <t>Metselwerk</t>
  </si>
  <si>
    <t>Opmetselen gevelsteen tbv randkist</t>
  </si>
  <si>
    <t>Maatvoering</t>
  </si>
  <si>
    <t>Metselspecie</t>
  </si>
  <si>
    <t>Betonwerk</t>
  </si>
  <si>
    <t>Egaliseren + storten werkvloer</t>
  </si>
  <si>
    <t>Wapeningsnetten 4.5kg/m2</t>
  </si>
  <si>
    <t>Beton incl. verlies</t>
  </si>
  <si>
    <t>Direct afwerken vloer</t>
  </si>
  <si>
    <t>KAPCONSTRUCTIE</t>
  </si>
  <si>
    <t>24.31</t>
  </si>
  <si>
    <t>Timmerwerk</t>
  </si>
  <si>
    <t>Dakbalkjes afm. 50x125mm</t>
  </si>
  <si>
    <t>"BAT" balkdragers</t>
  </si>
  <si>
    <t>Opwaaiankers</t>
  </si>
  <si>
    <t>Eternite golfplaten excl. hulpstukken</t>
  </si>
  <si>
    <t>H.W.A.</t>
  </si>
  <si>
    <t>Goot en hemelwaterafvoer</t>
  </si>
  <si>
    <t>BUITENKOZIJNEN</t>
  </si>
  <si>
    <t>30.33</t>
  </si>
  <si>
    <t>Deurkozijn</t>
  </si>
  <si>
    <t>Bergingsdeur</t>
  </si>
  <si>
    <t>30.80</t>
  </si>
  <si>
    <t>Hang-en sluitwerk bergingsdeur</t>
  </si>
  <si>
    <t>Schilderwerk + beglazing</t>
  </si>
  <si>
    <t>ELEKTRISCHE INSTALLATIE</t>
  </si>
  <si>
    <t>Elektra in berging</t>
  </si>
  <si>
    <t>00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</si>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</sst>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0000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8"/>
      <color rgb="FF669933"/>
      <name val="Tahoma"/>
      <family val="2"/>
    </font>
    <font>
      <b/>
      <sz val="8"/>
      <color rgb="FF800000"/>
      <name val="Tahoma"/>
      <family val="2"/>
    </font>
    <font>
      <sz val="8"/>
      <color theme="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5F5F5"/>
      </left>
      <right style="medium">
        <color rgb="FFF5F5F5"/>
      </right>
      <top style="medium">
        <color rgb="FFF5F5F5"/>
      </top>
      <bottom style="medium">
        <color rgb="FFF5F5F5"/>
      </bottom>
      <diagonal/>
    </border>
    <border>
      <left/>
      <right style="medium">
        <color rgb="FFF5F5F5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8" fillId="33" borderId="1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vertical="top" wrapText="1"/>
    </xf>
    <xf numFmtId="0" fontId="20" fillId="0" borderId="10" xfId="0" applyFont="1" applyBorder="1" applyAlignment="1">
      <alignment vertical="top" wrapText="1"/>
    </xf>
    <xf numFmtId="0" fontId="18" fillId="34" borderId="10" xfId="0" applyFont="1" applyFill="1" applyBorder="1" applyAlignment="1">
      <alignment horizontal="left" vertical="center" wrapText="1"/>
    </xf>
    <xf numFmtId="49" fontId="18" fillId="34" borderId="10" xfId="0" applyNumberFormat="1" applyFont="1" applyFill="1" applyBorder="1" applyAlignment="1">
      <alignment horizontal="left" vertical="center" wrapText="1"/>
    </xf>
    <xf numFmtId="49" fontId="18" fillId="33" borderId="10" xfId="0" applyNumberFormat="1" applyFont="1" applyFill="1" applyBorder="1" applyAlignment="1">
      <alignment horizontal="left" vertical="center" wrapText="1"/>
    </xf>
    <xf numFmtId="49" fontId="19" fillId="0" borderId="10" xfId="0" applyNumberFormat="1" applyFont="1" applyBorder="1" applyAlignment="1">
      <alignment vertical="top" wrapText="1"/>
    </xf>
    <xf numFmtId="49" fontId="20" fillId="0" borderId="10" xfId="0" applyNumberFormat="1" applyFont="1" applyBorder="1" applyAlignment="1">
      <alignment vertical="top" wrapText="1"/>
    </xf>
    <xf numFmtId="49" fontId="0" fillId="0" borderId="0" xfId="0" applyNumberFormat="1"/>
    <xf numFmtId="4" fontId="18" fillId="34" borderId="10" xfId="0" applyNumberFormat="1" applyFont="1" applyFill="1" applyBorder="1" applyAlignment="1">
      <alignment horizontal="right" vertical="center" wrapText="1"/>
    </xf>
    <xf numFmtId="4" fontId="18" fillId="33" borderId="10" xfId="0" applyNumberFormat="1" applyFont="1" applyFill="1" applyBorder="1" applyAlignment="1">
      <alignment horizontal="right" vertical="center" wrapText="1"/>
    </xf>
    <xf numFmtId="4" fontId="19" fillId="0" borderId="10" xfId="0" applyNumberFormat="1" applyFont="1" applyBorder="1" applyAlignment="1">
      <alignment horizontal="right" vertical="top" wrapText="1"/>
    </xf>
    <xf numFmtId="4" fontId="20" fillId="0" borderId="10" xfId="0" applyNumberFormat="1" applyFont="1" applyBorder="1" applyAlignment="1">
      <alignment horizontal="right" vertical="top" wrapText="1"/>
    </xf>
    <xf numFmtId="4" fontId="0" fillId="0" borderId="0" xfId="0" applyNumberFormat="1"/>
    <xf numFmtId="4" fontId="18" fillId="34" borderId="10" xfId="0" applyNumberFormat="1" applyFont="1" applyFill="1" applyBorder="1" applyAlignment="1">
      <alignment horizontal="left" vertical="center" wrapText="1"/>
    </xf>
    <xf numFmtId="4" fontId="18" fillId="33" borderId="10" xfId="0" applyNumberFormat="1" applyFont="1" applyFill="1" applyBorder="1" applyAlignment="1">
      <alignment horizontal="left" vertical="center" wrapText="1"/>
    </xf>
    <xf numFmtId="4" fontId="19" fillId="0" borderId="10" xfId="0" applyNumberFormat="1" applyFont="1" applyBorder="1" applyAlignment="1">
      <alignment vertical="top" wrapText="1"/>
    </xf>
    <xf numFmtId="4" fontId="20" fillId="0" borderId="10" xfId="0" applyNumberFormat="1" applyFont="1" applyBorder="1" applyAlignment="1">
      <alignment vertical="top" wrapText="1"/>
    </xf>
    <xf numFmtId="4" fontId="20" fillId="0" borderId="10" xfId="0" applyNumberFormat="1" applyFont="1" applyBorder="1" applyAlignment="1">
      <alignment horizontal="right" wrapText="1"/>
    </xf>
    <xf numFmtId="4" fontId="0" fillId="0" borderId="11" xfId="0" applyNumberFormat="1" applyBorder="1"/>
    <xf numFmtId="168" fontId="18" fillId="34" borderId="10" xfId="0" applyNumberFormat="1" applyFont="1" applyFill="1" applyBorder="1" applyAlignment="1">
      <alignment horizontal="right" vertical="center" wrapText="1"/>
    </xf>
    <xf numFmtId="168" fontId="18" fillId="33" borderId="10" xfId="0" applyNumberFormat="1" applyFont="1" applyFill="1" applyBorder="1" applyAlignment="1">
      <alignment horizontal="right" vertical="center" wrapText="1"/>
    </xf>
    <xf numFmtId="168" fontId="19" fillId="0" borderId="10" xfId="0" applyNumberFormat="1" applyFont="1" applyBorder="1" applyAlignment="1">
      <alignment horizontal="right" vertical="top" wrapText="1"/>
    </xf>
    <xf numFmtId="168" fontId="20" fillId="0" borderId="10" xfId="0" applyNumberFormat="1" applyFont="1" applyBorder="1" applyAlignment="1">
      <alignment horizontal="right" vertical="top" wrapText="1"/>
    </xf>
    <xf numFmtId="168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B090A-8CB7-49C5-81C5-7F5FC0B8FAC4}">
  <dimension ref="A1:AB79"/>
  <sheetViews>
    <sheetView showGridLines="0" tabSelected="1" workbookViewId="0">
      <pane ySplit="2" topLeftCell="A3" activePane="bottomLeft" state="frozenSplit"/>
      <selection pane="bottomLeft" activeCell="A10" sqref="A10"/>
    </sheetView>
  </sheetViews>
  <sheetFormatPr defaultRowHeight="15" x14ac:dyDescent="0.25"/>
  <cols>
    <col min="1" max="1" width="8.7109375" style="9" bestFit="1" customWidth="1"/>
    <col min="2" max="2" width="35.85546875" bestFit="1" customWidth="1"/>
    <col min="3" max="3" width="11" style="14" bestFit="1" customWidth="1"/>
    <col min="4" max="4" width="7.28515625" style="14" bestFit="1" customWidth="1"/>
    <col min="5" max="5" width="9.140625" style="25"/>
    <col min="6" max="6" width="8.28515625" style="14" bestFit="1" customWidth="1"/>
    <col min="7" max="8" width="9.7109375" style="14" bestFit="1" customWidth="1"/>
    <col min="9" max="9" width="13.140625" style="14" bestFit="1" customWidth="1"/>
    <col min="10" max="10" width="13.7109375" style="14" bestFit="1" customWidth="1"/>
    <col min="11" max="11" width="13.140625" style="14" bestFit="1" customWidth="1"/>
    <col min="12" max="12" width="13.7109375" style="14" bestFit="1" customWidth="1"/>
    <col min="13" max="13" width="20.28515625" style="14" bestFit="1" customWidth="1"/>
    <col min="14" max="14" width="20.85546875" style="14" bestFit="1" customWidth="1"/>
    <col min="15" max="15" width="12" style="14" bestFit="1" customWidth="1"/>
    <col min="16" max="16" width="12.5703125" style="14" bestFit="1" customWidth="1"/>
    <col min="17" max="17" width="11.5703125" style="14" bestFit="1" customWidth="1"/>
    <col min="18" max="18" width="12.140625" style="14" bestFit="1" customWidth="1"/>
    <col min="19" max="19" width="8.85546875" style="14" bestFit="1" customWidth="1"/>
    <col min="20" max="21" width="10.42578125" style="14" hidden="1" customWidth="1"/>
    <col min="22" max="23" width="12.85546875" style="14" hidden="1" customWidth="1"/>
    <col min="24" max="24" width="8.85546875" style="14" hidden="1" customWidth="1"/>
    <col min="25" max="25" width="13.42578125" style="14" hidden="1" customWidth="1"/>
    <col min="26" max="26" width="11.85546875" style="14" hidden="1" customWidth="1"/>
    <col min="27" max="27" width="10.140625" style="14" bestFit="1" customWidth="1"/>
    <col min="28" max="28" width="9.140625" style="14"/>
  </cols>
  <sheetData>
    <row r="1" spans="1:27" ht="15.75" thickBot="1" x14ac:dyDescent="0.3">
      <c r="A1" s="5" t="s">
        <v>0</v>
      </c>
      <c r="B1" s="4" t="s">
        <v>1</v>
      </c>
      <c r="C1" s="10" t="s">
        <v>2</v>
      </c>
      <c r="D1" s="15" t="s">
        <v>3</v>
      </c>
      <c r="E1" s="21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</row>
    <row r="2" spans="1:27" ht="15.75" thickBot="1" x14ac:dyDescent="0.3">
      <c r="A2" s="6"/>
      <c r="B2" s="1" t="s">
        <v>27</v>
      </c>
      <c r="C2" s="11"/>
      <c r="D2" s="16"/>
      <c r="E2" s="22"/>
      <c r="F2" s="11"/>
      <c r="G2" s="11">
        <f>SUM(T3:T65535)</f>
        <v>55.570000000000007</v>
      </c>
      <c r="H2" s="11">
        <f>SUM(U3:U65535)</f>
        <v>2509.0500000000002</v>
      </c>
      <c r="I2" s="11"/>
      <c r="J2" s="11">
        <f>SUM(V3:V65535)</f>
        <v>3290.6910738799997</v>
      </c>
      <c r="K2" s="11"/>
      <c r="L2" s="11">
        <f>SUM(W3:W65535)</f>
        <v>37.754496000000003</v>
      </c>
      <c r="M2" s="11"/>
      <c r="N2" s="11">
        <f>SUM(X3:X65535)</f>
        <v>7497.6303185999996</v>
      </c>
      <c r="O2" s="11"/>
      <c r="P2" s="11">
        <f>SUM(Y3:Y65535)</f>
        <v>1500</v>
      </c>
      <c r="Q2" s="11"/>
      <c r="R2" s="11">
        <f>SUM(Z3:Z65535)</f>
        <v>0</v>
      </c>
      <c r="S2" s="11">
        <f t="shared" ref="S2:S33" si="0">SUM(H2,J2,L2,N2,R2)</f>
        <v>13335.125888479999</v>
      </c>
      <c r="AA2" s="20"/>
    </row>
    <row r="3" spans="1:27" ht="15.75" thickBot="1" x14ac:dyDescent="0.3">
      <c r="A3" s="7" t="s">
        <v>122</v>
      </c>
      <c r="B3" s="2" t="s">
        <v>28</v>
      </c>
      <c r="C3" s="12">
        <v>0</v>
      </c>
      <c r="D3" s="17"/>
      <c r="E3" s="23"/>
      <c r="F3" s="12"/>
      <c r="G3" s="12">
        <f>SUM(T4:T8)</f>
        <v>0</v>
      </c>
      <c r="H3" s="12">
        <f>SUM(U4:U8)</f>
        <v>0</v>
      </c>
      <c r="I3" s="12"/>
      <c r="J3" s="12">
        <f>SUM(V4:V8)</f>
        <v>0</v>
      </c>
      <c r="K3" s="12"/>
      <c r="L3" s="12">
        <f>SUM(W4:W8)</f>
        <v>0</v>
      </c>
      <c r="M3" s="12"/>
      <c r="N3" s="12">
        <f>SUM(X4:X8)</f>
        <v>0</v>
      </c>
      <c r="O3" s="12"/>
      <c r="P3" s="12">
        <f>SUM(Y4:Y8)</f>
        <v>0</v>
      </c>
      <c r="Q3" s="12"/>
      <c r="R3" s="12">
        <f>SUM(Z4:Z8)</f>
        <v>0</v>
      </c>
      <c r="S3" s="12">
        <f t="shared" si="0"/>
        <v>0</v>
      </c>
      <c r="T3" s="12"/>
      <c r="U3" s="12"/>
      <c r="V3" s="12"/>
      <c r="W3" s="12"/>
      <c r="X3" s="12"/>
      <c r="Y3" s="12"/>
      <c r="Z3" s="12"/>
      <c r="AA3" s="12">
        <f t="shared" ref="AA3:AA34" si="1">IF(C3&gt;0,S3/C3,0)</f>
        <v>0</v>
      </c>
    </row>
    <row r="4" spans="1:27" ht="15.75" thickBot="1" x14ac:dyDescent="0.3">
      <c r="A4" s="8"/>
      <c r="B4" s="3" t="s">
        <v>29</v>
      </c>
      <c r="C4" s="13">
        <v>13.1</v>
      </c>
      <c r="D4" s="18" t="s">
        <v>30</v>
      </c>
      <c r="E4" s="24"/>
      <c r="F4" s="13"/>
      <c r="G4" s="13">
        <f>C4*E4</f>
        <v>0</v>
      </c>
      <c r="H4" s="13">
        <f>G4*F4</f>
        <v>0</v>
      </c>
      <c r="I4" s="13"/>
      <c r="J4" s="13">
        <f>C4*I4</f>
        <v>0</v>
      </c>
      <c r="K4" s="13"/>
      <c r="L4" s="13">
        <f>C4*K4</f>
        <v>0</v>
      </c>
      <c r="M4" s="13"/>
      <c r="N4" s="13">
        <f>C4*M4</f>
        <v>0</v>
      </c>
      <c r="O4" s="13"/>
      <c r="P4" s="13">
        <f>O4*M4</f>
        <v>0</v>
      </c>
      <c r="Q4" s="13"/>
      <c r="R4" s="13">
        <f>C4*Q4</f>
        <v>0</v>
      </c>
      <c r="S4" s="19">
        <f t="shared" si="0"/>
        <v>0</v>
      </c>
      <c r="T4" s="13">
        <f>C4*E4</f>
        <v>0</v>
      </c>
      <c r="U4" s="13">
        <f>G4*F4</f>
        <v>0</v>
      </c>
      <c r="V4" s="13">
        <f>C4*I4</f>
        <v>0</v>
      </c>
      <c r="W4" s="13">
        <f>C4*K4</f>
        <v>0</v>
      </c>
      <c r="X4" s="13">
        <f>C4*M4</f>
        <v>0</v>
      </c>
      <c r="Y4" s="13">
        <f>O4*M4</f>
        <v>0</v>
      </c>
      <c r="Z4" s="13">
        <f>C4*Q4</f>
        <v>0</v>
      </c>
      <c r="AA4" s="13">
        <f t="shared" si="1"/>
        <v>0</v>
      </c>
    </row>
    <row r="5" spans="1:27" ht="15.75" thickBot="1" x14ac:dyDescent="0.3">
      <c r="A5" s="8"/>
      <c r="B5" s="3" t="s">
        <v>31</v>
      </c>
      <c r="C5" s="13">
        <v>7.5</v>
      </c>
      <c r="D5" s="18" t="s">
        <v>30</v>
      </c>
      <c r="E5" s="24"/>
      <c r="F5" s="13"/>
      <c r="G5" s="13">
        <f>C5*E5</f>
        <v>0</v>
      </c>
      <c r="H5" s="13">
        <f>G5*F5</f>
        <v>0</v>
      </c>
      <c r="I5" s="13"/>
      <c r="J5" s="13">
        <f>C5*I5</f>
        <v>0</v>
      </c>
      <c r="K5" s="13"/>
      <c r="L5" s="13">
        <f>C5*K5</f>
        <v>0</v>
      </c>
      <c r="M5" s="13"/>
      <c r="N5" s="13">
        <f>C5*M5</f>
        <v>0</v>
      </c>
      <c r="O5" s="13"/>
      <c r="P5" s="13">
        <f>O5*M5</f>
        <v>0</v>
      </c>
      <c r="Q5" s="13"/>
      <c r="R5" s="13">
        <f>C5*Q5</f>
        <v>0</v>
      </c>
      <c r="S5" s="19">
        <f t="shared" si="0"/>
        <v>0</v>
      </c>
      <c r="T5" s="13">
        <f>C5*E5</f>
        <v>0</v>
      </c>
      <c r="U5" s="13">
        <f>G5*F5</f>
        <v>0</v>
      </c>
      <c r="V5" s="13">
        <f>C5*I5</f>
        <v>0</v>
      </c>
      <c r="W5" s="13">
        <f>C5*K5</f>
        <v>0</v>
      </c>
      <c r="X5" s="13">
        <f>C5*M5</f>
        <v>0</v>
      </c>
      <c r="Y5" s="13">
        <f>O5*M5</f>
        <v>0</v>
      </c>
      <c r="Z5" s="13">
        <f>C5*Q5</f>
        <v>0</v>
      </c>
      <c r="AA5" s="13">
        <f t="shared" si="1"/>
        <v>0</v>
      </c>
    </row>
    <row r="6" spans="1:27" ht="15.75" thickBot="1" x14ac:dyDescent="0.3">
      <c r="A6" s="8"/>
      <c r="B6" s="3" t="s">
        <v>32</v>
      </c>
      <c r="C6" s="13">
        <v>34.097999999999999</v>
      </c>
      <c r="D6" s="18" t="s">
        <v>33</v>
      </c>
      <c r="E6" s="24"/>
      <c r="F6" s="13"/>
      <c r="G6" s="13">
        <f>C6*E6</f>
        <v>0</v>
      </c>
      <c r="H6" s="13">
        <f>G6*F6</f>
        <v>0</v>
      </c>
      <c r="I6" s="13"/>
      <c r="J6" s="13">
        <f>C6*I6</f>
        <v>0</v>
      </c>
      <c r="K6" s="13"/>
      <c r="L6" s="13">
        <f>C6*K6</f>
        <v>0</v>
      </c>
      <c r="M6" s="13"/>
      <c r="N6" s="13">
        <f>C6*M6</f>
        <v>0</v>
      </c>
      <c r="O6" s="13"/>
      <c r="P6" s="13">
        <f>O6*M6</f>
        <v>0</v>
      </c>
      <c r="Q6" s="13"/>
      <c r="R6" s="13">
        <f>C6*Q6</f>
        <v>0</v>
      </c>
      <c r="S6" s="19">
        <f t="shared" si="0"/>
        <v>0</v>
      </c>
      <c r="T6" s="13">
        <f>C6*E6</f>
        <v>0</v>
      </c>
      <c r="U6" s="13">
        <f>G6*F6</f>
        <v>0</v>
      </c>
      <c r="V6" s="13">
        <f>C6*I6</f>
        <v>0</v>
      </c>
      <c r="W6" s="13">
        <f>C6*K6</f>
        <v>0</v>
      </c>
      <c r="X6" s="13">
        <f>C6*M6</f>
        <v>0</v>
      </c>
      <c r="Y6" s="13">
        <f>O6*M6</f>
        <v>0</v>
      </c>
      <c r="Z6" s="13">
        <f>C6*Q6</f>
        <v>0</v>
      </c>
      <c r="AA6" s="13">
        <f t="shared" si="1"/>
        <v>0</v>
      </c>
    </row>
    <row r="7" spans="1:27" ht="15.75" thickBot="1" x14ac:dyDescent="0.3">
      <c r="A7" s="8"/>
      <c r="B7" s="3" t="s">
        <v>34</v>
      </c>
      <c r="C7" s="13">
        <v>0.57252000000000003</v>
      </c>
      <c r="D7" s="18"/>
      <c r="E7" s="24"/>
      <c r="F7" s="13"/>
      <c r="G7" s="13">
        <f>C7*E7</f>
        <v>0</v>
      </c>
      <c r="H7" s="13">
        <f>G7*F7</f>
        <v>0</v>
      </c>
      <c r="I7" s="13"/>
      <c r="J7" s="13">
        <f>C7*I7</f>
        <v>0</v>
      </c>
      <c r="K7" s="13"/>
      <c r="L7" s="13">
        <f>C7*K7</f>
        <v>0</v>
      </c>
      <c r="M7" s="13"/>
      <c r="N7" s="13">
        <f>C7*M7</f>
        <v>0</v>
      </c>
      <c r="O7" s="13"/>
      <c r="P7" s="13">
        <f>O7*M7</f>
        <v>0</v>
      </c>
      <c r="Q7" s="13"/>
      <c r="R7" s="13">
        <f>C7*Q7</f>
        <v>0</v>
      </c>
      <c r="S7" s="19">
        <f t="shared" si="0"/>
        <v>0</v>
      </c>
      <c r="T7" s="13">
        <f>C7*E7</f>
        <v>0</v>
      </c>
      <c r="U7" s="13">
        <f>G7*F7</f>
        <v>0</v>
      </c>
      <c r="V7" s="13">
        <f>C7*I7</f>
        <v>0</v>
      </c>
      <c r="W7" s="13">
        <f>C7*K7</f>
        <v>0</v>
      </c>
      <c r="X7" s="13">
        <f>C7*M7</f>
        <v>0</v>
      </c>
      <c r="Y7" s="13">
        <f>O7*M7</f>
        <v>0</v>
      </c>
      <c r="Z7" s="13">
        <f>C7*Q7</f>
        <v>0</v>
      </c>
      <c r="AA7" s="13">
        <f t="shared" si="1"/>
        <v>0</v>
      </c>
    </row>
    <row r="8" spans="1:27" ht="15.75" thickBot="1" x14ac:dyDescent="0.3">
      <c r="A8" s="8"/>
      <c r="B8" s="3" t="s">
        <v>35</v>
      </c>
      <c r="C8" s="13">
        <v>2.6029</v>
      </c>
      <c r="D8" s="18"/>
      <c r="E8" s="24"/>
      <c r="F8" s="13"/>
      <c r="G8" s="13">
        <f>C8*E8</f>
        <v>0</v>
      </c>
      <c r="H8" s="13">
        <f>G8*F8</f>
        <v>0</v>
      </c>
      <c r="I8" s="13"/>
      <c r="J8" s="13">
        <f>C8*I8</f>
        <v>0</v>
      </c>
      <c r="K8" s="13"/>
      <c r="L8" s="13">
        <f>C8*K8</f>
        <v>0</v>
      </c>
      <c r="M8" s="13"/>
      <c r="N8" s="13">
        <f>C8*M8</f>
        <v>0</v>
      </c>
      <c r="O8" s="13"/>
      <c r="P8" s="13">
        <f>O8*M8</f>
        <v>0</v>
      </c>
      <c r="Q8" s="13"/>
      <c r="R8" s="13">
        <f>C8*Q8</f>
        <v>0</v>
      </c>
      <c r="S8" s="19">
        <f t="shared" si="0"/>
        <v>0</v>
      </c>
      <c r="T8" s="13">
        <f>C8*E8</f>
        <v>0</v>
      </c>
      <c r="U8" s="13">
        <f>G8*F8</f>
        <v>0</v>
      </c>
      <c r="V8" s="13">
        <f>C8*I8</f>
        <v>0</v>
      </c>
      <c r="W8" s="13">
        <f>C8*K8</f>
        <v>0</v>
      </c>
      <c r="X8" s="13">
        <f>C8*M8</f>
        <v>0</v>
      </c>
      <c r="Y8" s="13">
        <f>O8*M8</f>
        <v>0</v>
      </c>
      <c r="Z8" s="13">
        <f>C8*Q8</f>
        <v>0</v>
      </c>
      <c r="AA8" s="13">
        <f t="shared" si="1"/>
        <v>0</v>
      </c>
    </row>
    <row r="9" spans="1:27" ht="15.75" thickBot="1" x14ac:dyDescent="0.3">
      <c r="A9" s="7" t="s">
        <v>123</v>
      </c>
      <c r="B9" s="2" t="s">
        <v>36</v>
      </c>
      <c r="C9" s="12">
        <v>2</v>
      </c>
      <c r="D9" s="17" t="s">
        <v>37</v>
      </c>
      <c r="E9" s="23"/>
      <c r="F9" s="12"/>
      <c r="G9" s="12">
        <f>SUM(T10:T12)</f>
        <v>8.75</v>
      </c>
      <c r="H9" s="12">
        <f>SUM(U10:U12)</f>
        <v>393.75</v>
      </c>
      <c r="I9" s="12"/>
      <c r="J9" s="12">
        <f>SUM(V10:V12)</f>
        <v>24.504239999999999</v>
      </c>
      <c r="K9" s="12"/>
      <c r="L9" s="12">
        <f>SUM(W10:W12)</f>
        <v>0</v>
      </c>
      <c r="M9" s="12"/>
      <c r="N9" s="12">
        <f>SUM(X10:X12)</f>
        <v>0</v>
      </c>
      <c r="O9" s="12"/>
      <c r="P9" s="12">
        <f>SUM(Y10:Y12)</f>
        <v>0</v>
      </c>
      <c r="Q9" s="12"/>
      <c r="R9" s="12">
        <f>SUM(Z10:Z12)</f>
        <v>0</v>
      </c>
      <c r="S9" s="12">
        <f t="shared" si="0"/>
        <v>418.25423999999998</v>
      </c>
      <c r="T9" s="12"/>
      <c r="U9" s="12"/>
      <c r="V9" s="12"/>
      <c r="W9" s="12"/>
      <c r="X9" s="12"/>
      <c r="Y9" s="12"/>
      <c r="Z9" s="12"/>
      <c r="AA9" s="12">
        <f t="shared" si="1"/>
        <v>209.12711999999999</v>
      </c>
    </row>
    <row r="10" spans="1:27" ht="15.75" thickBot="1" x14ac:dyDescent="0.3">
      <c r="A10" s="8"/>
      <c r="B10" s="3" t="s">
        <v>38</v>
      </c>
      <c r="C10" s="13">
        <v>1</v>
      </c>
      <c r="D10" s="18" t="s">
        <v>39</v>
      </c>
      <c r="E10" s="24">
        <v>0.35</v>
      </c>
      <c r="F10" s="13">
        <v>45</v>
      </c>
      <c r="G10" s="13">
        <f>C10*E10</f>
        <v>0.35</v>
      </c>
      <c r="H10" s="13">
        <f>G10*F10</f>
        <v>15.749999999999998</v>
      </c>
      <c r="I10" s="13"/>
      <c r="J10" s="13">
        <f>C10*I10</f>
        <v>0</v>
      </c>
      <c r="K10" s="13"/>
      <c r="L10" s="13">
        <f>C10*K10</f>
        <v>0</v>
      </c>
      <c r="M10" s="13"/>
      <c r="N10" s="13">
        <f>C10*M10</f>
        <v>0</v>
      </c>
      <c r="O10" s="13"/>
      <c r="P10" s="13">
        <f>O10*M10</f>
        <v>0</v>
      </c>
      <c r="Q10" s="13"/>
      <c r="R10" s="13">
        <f>C10*Q10</f>
        <v>0</v>
      </c>
      <c r="S10" s="19">
        <f t="shared" si="0"/>
        <v>15.749999999999998</v>
      </c>
      <c r="T10" s="13">
        <f>C10*E10</f>
        <v>0.35</v>
      </c>
      <c r="U10" s="13">
        <f>G10*F10</f>
        <v>15.749999999999998</v>
      </c>
      <c r="V10" s="13">
        <f>C10*I10</f>
        <v>0</v>
      </c>
      <c r="W10" s="13">
        <f>C10*K10</f>
        <v>0</v>
      </c>
      <c r="X10" s="13">
        <f>C10*M10</f>
        <v>0</v>
      </c>
      <c r="Y10" s="13">
        <f>O10*M10</f>
        <v>0</v>
      </c>
      <c r="Z10" s="13">
        <f>C10*Q10</f>
        <v>0</v>
      </c>
      <c r="AA10" s="13">
        <f t="shared" si="1"/>
        <v>15.749999999999998</v>
      </c>
    </row>
    <row r="11" spans="1:27" ht="15.75" thickBot="1" x14ac:dyDescent="0.3">
      <c r="A11" s="8"/>
      <c r="B11" s="3" t="s">
        <v>40</v>
      </c>
      <c r="C11" s="13">
        <v>24</v>
      </c>
      <c r="D11" s="18" t="s">
        <v>41</v>
      </c>
      <c r="E11" s="24">
        <v>0.25</v>
      </c>
      <c r="F11" s="13">
        <v>45</v>
      </c>
      <c r="G11" s="13">
        <f>C11*E11</f>
        <v>6</v>
      </c>
      <c r="H11" s="13">
        <f>G11*F11</f>
        <v>270</v>
      </c>
      <c r="I11" s="13">
        <v>0.90756000000000003</v>
      </c>
      <c r="J11" s="13">
        <f>C11*I11</f>
        <v>21.78144</v>
      </c>
      <c r="K11" s="13"/>
      <c r="L11" s="13">
        <f>C11*K11</f>
        <v>0</v>
      </c>
      <c r="M11" s="13"/>
      <c r="N11" s="13">
        <f>C11*M11</f>
        <v>0</v>
      </c>
      <c r="O11" s="13"/>
      <c r="P11" s="13">
        <f>O11*M11</f>
        <v>0</v>
      </c>
      <c r="Q11" s="13"/>
      <c r="R11" s="13">
        <f>C11*Q11</f>
        <v>0</v>
      </c>
      <c r="S11" s="19">
        <f t="shared" si="0"/>
        <v>291.78143999999998</v>
      </c>
      <c r="T11" s="13">
        <f>C11*E11</f>
        <v>6</v>
      </c>
      <c r="U11" s="13">
        <f>G11*F11</f>
        <v>270</v>
      </c>
      <c r="V11" s="13">
        <f>C11*I11</f>
        <v>21.78144</v>
      </c>
      <c r="W11" s="13">
        <f>C11*K11</f>
        <v>0</v>
      </c>
      <c r="X11" s="13">
        <f>C11*M11</f>
        <v>0</v>
      </c>
      <c r="Y11" s="13">
        <f>O11*M11</f>
        <v>0</v>
      </c>
      <c r="Z11" s="13">
        <f>C11*Q11</f>
        <v>0</v>
      </c>
      <c r="AA11" s="13">
        <f t="shared" si="1"/>
        <v>12.157559999999998</v>
      </c>
    </row>
    <row r="12" spans="1:27" ht="15.75" thickBot="1" x14ac:dyDescent="0.3">
      <c r="A12" s="8"/>
      <c r="B12" s="3" t="s">
        <v>42</v>
      </c>
      <c r="C12" s="13">
        <v>24</v>
      </c>
      <c r="D12" s="18" t="s">
        <v>41</v>
      </c>
      <c r="E12" s="24">
        <v>0.1</v>
      </c>
      <c r="F12" s="13">
        <v>45</v>
      </c>
      <c r="G12" s="13">
        <f>C12*E12</f>
        <v>2.4000000000000004</v>
      </c>
      <c r="H12" s="13">
        <f>G12*F12</f>
        <v>108.00000000000001</v>
      </c>
      <c r="I12" s="13">
        <v>0.11345</v>
      </c>
      <c r="J12" s="13">
        <f>C12*I12</f>
        <v>2.7227999999999999</v>
      </c>
      <c r="K12" s="13"/>
      <c r="L12" s="13">
        <f>C12*K12</f>
        <v>0</v>
      </c>
      <c r="M12" s="13"/>
      <c r="N12" s="13">
        <f>C12*M12</f>
        <v>0</v>
      </c>
      <c r="O12" s="13"/>
      <c r="P12" s="13">
        <f>O12*M12</f>
        <v>0</v>
      </c>
      <c r="Q12" s="13"/>
      <c r="R12" s="13">
        <f>C12*Q12</f>
        <v>0</v>
      </c>
      <c r="S12" s="19">
        <f t="shared" si="0"/>
        <v>110.72280000000002</v>
      </c>
      <c r="T12" s="13">
        <f>C12*E12</f>
        <v>2.4000000000000004</v>
      </c>
      <c r="U12" s="13">
        <f>G12*F12</f>
        <v>108.00000000000001</v>
      </c>
      <c r="V12" s="13">
        <f>C12*I12</f>
        <v>2.7227999999999999</v>
      </c>
      <c r="W12" s="13">
        <f>C12*K12</f>
        <v>0</v>
      </c>
      <c r="X12" s="13">
        <f>C12*M12</f>
        <v>0</v>
      </c>
      <c r="Y12" s="13">
        <f>O12*M12</f>
        <v>0</v>
      </c>
      <c r="Z12" s="13">
        <f>C12*Q12</f>
        <v>0</v>
      </c>
      <c r="AA12" s="13">
        <f t="shared" si="1"/>
        <v>4.6134500000000012</v>
      </c>
    </row>
    <row r="13" spans="1:27" ht="15.75" thickBot="1" x14ac:dyDescent="0.3">
      <c r="A13" s="7">
        <v>12</v>
      </c>
      <c r="B13" s="2" t="s">
        <v>43</v>
      </c>
      <c r="C13" s="12">
        <v>2</v>
      </c>
      <c r="D13" s="17" t="s">
        <v>37</v>
      </c>
      <c r="E13" s="23"/>
      <c r="F13" s="12"/>
      <c r="G13" s="12">
        <f>SUM(T14:T20)</f>
        <v>0.84000000000000008</v>
      </c>
      <c r="H13" s="12">
        <f>SUM(U14:U20)</f>
        <v>46.20000000000001</v>
      </c>
      <c r="I13" s="12"/>
      <c r="J13" s="12">
        <f>SUM(V14:V20)</f>
        <v>14.520960000000001</v>
      </c>
      <c r="K13" s="12"/>
      <c r="L13" s="12">
        <f>SUM(W14:W20)</f>
        <v>0</v>
      </c>
      <c r="M13" s="12"/>
      <c r="N13" s="12">
        <f>SUM(X14:X20)</f>
        <v>304.19992000000002</v>
      </c>
      <c r="O13" s="12"/>
      <c r="P13" s="12">
        <f>SUM(Y14:Y20)</f>
        <v>0</v>
      </c>
      <c r="Q13" s="12"/>
      <c r="R13" s="12">
        <f>SUM(Z14:Z20)</f>
        <v>0</v>
      </c>
      <c r="S13" s="12">
        <f t="shared" si="0"/>
        <v>364.92088000000001</v>
      </c>
      <c r="T13" s="12"/>
      <c r="U13" s="12"/>
      <c r="V13" s="12"/>
      <c r="W13" s="12"/>
      <c r="X13" s="12"/>
      <c r="Y13" s="12"/>
      <c r="Z13" s="12"/>
      <c r="AA13" s="12">
        <f t="shared" si="1"/>
        <v>182.46044000000001</v>
      </c>
    </row>
    <row r="14" spans="1:27" ht="15.75" thickBot="1" x14ac:dyDescent="0.3">
      <c r="A14" s="7" t="s">
        <v>44</v>
      </c>
      <c r="B14" s="2" t="s">
        <v>45</v>
      </c>
      <c r="C14" s="12">
        <v>1</v>
      </c>
      <c r="D14" s="17" t="s">
        <v>39</v>
      </c>
      <c r="E14" s="23"/>
      <c r="F14" s="12"/>
      <c r="G14" s="12">
        <f>SUM(T15:T16)</f>
        <v>0</v>
      </c>
      <c r="H14" s="12">
        <f>SUM(U15:U16)</f>
        <v>0</v>
      </c>
      <c r="I14" s="12"/>
      <c r="J14" s="12">
        <f>SUM(V15:V16)</f>
        <v>0</v>
      </c>
      <c r="K14" s="12"/>
      <c r="L14" s="12">
        <f>SUM(W15:W16)</f>
        <v>0</v>
      </c>
      <c r="M14" s="12"/>
      <c r="N14" s="12">
        <f>SUM(X15:X16)</f>
        <v>277.2</v>
      </c>
      <c r="O14" s="12"/>
      <c r="P14" s="12">
        <f>SUM(Y15:Y16)</f>
        <v>0</v>
      </c>
      <c r="Q14" s="12"/>
      <c r="R14" s="12">
        <f>SUM(Z15:Z16)</f>
        <v>0</v>
      </c>
      <c r="S14" s="12">
        <f t="shared" si="0"/>
        <v>277.2</v>
      </c>
      <c r="T14" s="12"/>
      <c r="U14" s="12"/>
      <c r="V14" s="12"/>
      <c r="W14" s="12"/>
      <c r="X14" s="12"/>
      <c r="Y14" s="12"/>
      <c r="Z14" s="12"/>
      <c r="AA14" s="12">
        <f t="shared" si="1"/>
        <v>277.2</v>
      </c>
    </row>
    <row r="15" spans="1:27" ht="15.75" thickBot="1" x14ac:dyDescent="0.3">
      <c r="A15" s="8"/>
      <c r="B15" s="3" t="s">
        <v>46</v>
      </c>
      <c r="C15" s="13">
        <v>8.4</v>
      </c>
      <c r="D15" s="18" t="s">
        <v>33</v>
      </c>
      <c r="E15" s="24"/>
      <c r="F15" s="13"/>
      <c r="G15" s="13">
        <f>C15*E15</f>
        <v>0</v>
      </c>
      <c r="H15" s="13">
        <f>G15*F15</f>
        <v>0</v>
      </c>
      <c r="I15" s="13"/>
      <c r="J15" s="13">
        <f>C15*I15</f>
        <v>0</v>
      </c>
      <c r="K15" s="13"/>
      <c r="L15" s="13">
        <f>C15*K15</f>
        <v>0</v>
      </c>
      <c r="M15" s="13">
        <v>33</v>
      </c>
      <c r="N15" s="13">
        <f>C15*M15</f>
        <v>277.2</v>
      </c>
      <c r="O15" s="13"/>
      <c r="P15" s="13">
        <f>O15*M15</f>
        <v>0</v>
      </c>
      <c r="Q15" s="13"/>
      <c r="R15" s="13">
        <f>C15*Q15</f>
        <v>0</v>
      </c>
      <c r="S15" s="19">
        <f t="shared" si="0"/>
        <v>277.2</v>
      </c>
      <c r="T15" s="13">
        <f>C15*E15</f>
        <v>0</v>
      </c>
      <c r="U15" s="13">
        <f>G15*F15</f>
        <v>0</v>
      </c>
      <c r="V15" s="13">
        <f>C15*I15</f>
        <v>0</v>
      </c>
      <c r="W15" s="13">
        <f>C15*K15</f>
        <v>0</v>
      </c>
      <c r="X15" s="13">
        <f>C15*M15</f>
        <v>277.2</v>
      </c>
      <c r="Y15" s="13">
        <f>O15*M15</f>
        <v>0</v>
      </c>
      <c r="Z15" s="13">
        <f>C15*Q15</f>
        <v>0</v>
      </c>
      <c r="AA15" s="13">
        <f t="shared" si="1"/>
        <v>33</v>
      </c>
    </row>
    <row r="16" spans="1:27" ht="15.75" thickBot="1" x14ac:dyDescent="0.3">
      <c r="A16" s="8"/>
      <c r="B16" s="3" t="s">
        <v>47</v>
      </c>
      <c r="C16" s="13">
        <v>21</v>
      </c>
      <c r="D16" s="18" t="s">
        <v>30</v>
      </c>
      <c r="E16" s="24"/>
      <c r="F16" s="13"/>
      <c r="G16" s="13">
        <f>C16*E16</f>
        <v>0</v>
      </c>
      <c r="H16" s="13">
        <f>G16*F16</f>
        <v>0</v>
      </c>
      <c r="I16" s="13"/>
      <c r="J16" s="13">
        <f>C16*I16</f>
        <v>0</v>
      </c>
      <c r="K16" s="13"/>
      <c r="L16" s="13">
        <f>C16*K16</f>
        <v>0</v>
      </c>
      <c r="M16" s="13"/>
      <c r="N16" s="13">
        <f>C16*M16</f>
        <v>0</v>
      </c>
      <c r="O16" s="13"/>
      <c r="P16" s="13">
        <f>O16*M16</f>
        <v>0</v>
      </c>
      <c r="Q16" s="13"/>
      <c r="R16" s="13">
        <f>C16*Q16</f>
        <v>0</v>
      </c>
      <c r="S16" s="19">
        <f t="shared" si="0"/>
        <v>0</v>
      </c>
      <c r="T16" s="13">
        <f>C16*E16</f>
        <v>0</v>
      </c>
      <c r="U16" s="13">
        <f>G16*F16</f>
        <v>0</v>
      </c>
      <c r="V16" s="13">
        <f>C16*I16</f>
        <v>0</v>
      </c>
      <c r="W16" s="13">
        <f>C16*K16</f>
        <v>0</v>
      </c>
      <c r="X16" s="13">
        <f>C16*M16</f>
        <v>0</v>
      </c>
      <c r="Y16" s="13">
        <f>O16*M16</f>
        <v>0</v>
      </c>
      <c r="Z16" s="13">
        <f>C16*Q16</f>
        <v>0</v>
      </c>
      <c r="AA16" s="13">
        <f t="shared" si="1"/>
        <v>0</v>
      </c>
    </row>
    <row r="17" spans="1:27" ht="15.75" thickBot="1" x14ac:dyDescent="0.3">
      <c r="A17" s="7" t="s">
        <v>48</v>
      </c>
      <c r="B17" s="2" t="s">
        <v>49</v>
      </c>
      <c r="C17" s="12">
        <v>1</v>
      </c>
      <c r="D17" s="17" t="s">
        <v>39</v>
      </c>
      <c r="E17" s="23"/>
      <c r="F17" s="12"/>
      <c r="G17" s="12">
        <f>SUM(T18:T20)</f>
        <v>0.84000000000000008</v>
      </c>
      <c r="H17" s="12">
        <f>SUM(U18:U20)</f>
        <v>46.20000000000001</v>
      </c>
      <c r="I17" s="12"/>
      <c r="J17" s="12">
        <f>SUM(V18:V20)</f>
        <v>14.520960000000001</v>
      </c>
      <c r="K17" s="12"/>
      <c r="L17" s="12">
        <f>SUM(W18:W20)</f>
        <v>0</v>
      </c>
      <c r="M17" s="12"/>
      <c r="N17" s="12">
        <f>SUM(X18:X20)</f>
        <v>26.999919999999999</v>
      </c>
      <c r="O17" s="12"/>
      <c r="P17" s="12">
        <f>SUM(Y18:Y20)</f>
        <v>0</v>
      </c>
      <c r="Q17" s="12"/>
      <c r="R17" s="12">
        <f>SUM(Z18:Z20)</f>
        <v>0</v>
      </c>
      <c r="S17" s="12">
        <f t="shared" si="0"/>
        <v>87.720880000000008</v>
      </c>
      <c r="T17" s="12"/>
      <c r="U17" s="12"/>
      <c r="V17" s="12"/>
      <c r="W17" s="12"/>
      <c r="X17" s="12"/>
      <c r="Y17" s="12"/>
      <c r="Z17" s="12"/>
      <c r="AA17" s="12">
        <f t="shared" si="1"/>
        <v>87.720880000000008</v>
      </c>
    </row>
    <row r="18" spans="1:27" ht="15.75" thickBot="1" x14ac:dyDescent="0.3">
      <c r="A18" s="8"/>
      <c r="B18" s="3" t="s">
        <v>50</v>
      </c>
      <c r="C18" s="13">
        <v>6.8</v>
      </c>
      <c r="D18" s="18" t="s">
        <v>33</v>
      </c>
      <c r="E18" s="24">
        <v>0.1</v>
      </c>
      <c r="F18" s="13">
        <v>55</v>
      </c>
      <c r="G18" s="13">
        <f>C18*E18</f>
        <v>0.68</v>
      </c>
      <c r="H18" s="13">
        <f>G18*F18</f>
        <v>37.400000000000006</v>
      </c>
      <c r="I18" s="13"/>
      <c r="J18" s="13">
        <f>C18*I18</f>
        <v>0</v>
      </c>
      <c r="K18" s="13"/>
      <c r="L18" s="13">
        <f>C18*K18</f>
        <v>0</v>
      </c>
      <c r="M18" s="13">
        <v>2.2688999999999999</v>
      </c>
      <c r="N18" s="13">
        <f>C18*M18</f>
        <v>15.428519999999999</v>
      </c>
      <c r="O18" s="13"/>
      <c r="P18" s="13">
        <f>O18*M18</f>
        <v>0</v>
      </c>
      <c r="Q18" s="13"/>
      <c r="R18" s="13">
        <f>C18*Q18</f>
        <v>0</v>
      </c>
      <c r="S18" s="19">
        <f t="shared" si="0"/>
        <v>52.828520000000005</v>
      </c>
      <c r="T18" s="13">
        <f>C18*E18</f>
        <v>0.68</v>
      </c>
      <c r="U18" s="13">
        <f>G18*F18</f>
        <v>37.400000000000006</v>
      </c>
      <c r="V18" s="13">
        <f>C18*I18</f>
        <v>0</v>
      </c>
      <c r="W18" s="13">
        <f>C18*K18</f>
        <v>0</v>
      </c>
      <c r="X18" s="13">
        <f>C18*M18</f>
        <v>15.428519999999999</v>
      </c>
      <c r="Y18" s="13">
        <f>O18*M18</f>
        <v>0</v>
      </c>
      <c r="Z18" s="13">
        <f>C18*Q18</f>
        <v>0</v>
      </c>
      <c r="AA18" s="13">
        <f t="shared" si="1"/>
        <v>7.7689000000000012</v>
      </c>
    </row>
    <row r="19" spans="1:27" ht="15.75" thickBot="1" x14ac:dyDescent="0.3">
      <c r="A19" s="8"/>
      <c r="B19" s="3" t="s">
        <v>51</v>
      </c>
      <c r="C19" s="13">
        <v>1.6</v>
      </c>
      <c r="D19" s="18" t="s">
        <v>33</v>
      </c>
      <c r="E19" s="24">
        <v>0.1</v>
      </c>
      <c r="F19" s="13">
        <v>55</v>
      </c>
      <c r="G19" s="13">
        <f>C19*E19</f>
        <v>0.16000000000000003</v>
      </c>
      <c r="H19" s="13">
        <f>G19*F19</f>
        <v>8.8000000000000025</v>
      </c>
      <c r="I19" s="13"/>
      <c r="J19" s="13">
        <f>C19*I19</f>
        <v>0</v>
      </c>
      <c r="K19" s="13"/>
      <c r="L19" s="13">
        <f>C19*K19</f>
        <v>0</v>
      </c>
      <c r="M19" s="13">
        <v>2.2688999999999999</v>
      </c>
      <c r="N19" s="13">
        <f>C19*M19</f>
        <v>3.6302400000000001</v>
      </c>
      <c r="O19" s="13"/>
      <c r="P19" s="13">
        <f>O19*M19</f>
        <v>0</v>
      </c>
      <c r="Q19" s="13"/>
      <c r="R19" s="13">
        <f>C19*Q19</f>
        <v>0</v>
      </c>
      <c r="S19" s="19">
        <f t="shared" si="0"/>
        <v>12.430240000000003</v>
      </c>
      <c r="T19" s="13">
        <f>C19*E19</f>
        <v>0.16000000000000003</v>
      </c>
      <c r="U19" s="13">
        <f>G19*F19</f>
        <v>8.8000000000000025</v>
      </c>
      <c r="V19" s="13">
        <f>C19*I19</f>
        <v>0</v>
      </c>
      <c r="W19" s="13">
        <f>C19*K19</f>
        <v>0</v>
      </c>
      <c r="X19" s="13">
        <f>C19*M19</f>
        <v>3.6302400000000001</v>
      </c>
      <c r="Y19" s="13">
        <f>O19*M19</f>
        <v>0</v>
      </c>
      <c r="Z19" s="13">
        <f>C19*Q19</f>
        <v>0</v>
      </c>
      <c r="AA19" s="13">
        <f t="shared" si="1"/>
        <v>7.7689000000000012</v>
      </c>
    </row>
    <row r="20" spans="1:27" ht="15.75" thickBot="1" x14ac:dyDescent="0.3">
      <c r="A20" s="8"/>
      <c r="B20" s="3" t="s">
        <v>52</v>
      </c>
      <c r="C20" s="13">
        <v>2</v>
      </c>
      <c r="D20" s="18" t="s">
        <v>33</v>
      </c>
      <c r="E20" s="24"/>
      <c r="F20" s="13"/>
      <c r="G20" s="13">
        <f>C20*E20</f>
        <v>0</v>
      </c>
      <c r="H20" s="13">
        <f>G20*F20</f>
        <v>0</v>
      </c>
      <c r="I20" s="13">
        <v>7.2604800000000003</v>
      </c>
      <c r="J20" s="13">
        <f>C20*I20</f>
        <v>14.520960000000001</v>
      </c>
      <c r="K20" s="13"/>
      <c r="L20" s="13">
        <f>C20*K20</f>
        <v>0</v>
      </c>
      <c r="M20" s="13">
        <v>3.97058</v>
      </c>
      <c r="N20" s="13">
        <f>C20*M20</f>
        <v>7.94116</v>
      </c>
      <c r="O20" s="13"/>
      <c r="P20" s="13">
        <f>O20*M20</f>
        <v>0</v>
      </c>
      <c r="Q20" s="13"/>
      <c r="R20" s="13">
        <f>C20*Q20</f>
        <v>0</v>
      </c>
      <c r="S20" s="19">
        <f t="shared" si="0"/>
        <v>22.462119999999999</v>
      </c>
      <c r="T20" s="13">
        <f>C20*E20</f>
        <v>0</v>
      </c>
      <c r="U20" s="13">
        <f>G20*F20</f>
        <v>0</v>
      </c>
      <c r="V20" s="13">
        <f>C20*I20</f>
        <v>14.520960000000001</v>
      </c>
      <c r="W20" s="13">
        <f>C20*K20</f>
        <v>0</v>
      </c>
      <c r="X20" s="13">
        <f>C20*M20</f>
        <v>7.94116</v>
      </c>
      <c r="Y20" s="13">
        <f>O20*M20</f>
        <v>0</v>
      </c>
      <c r="Z20" s="13">
        <f>C20*Q20</f>
        <v>0</v>
      </c>
      <c r="AA20" s="13">
        <f t="shared" si="1"/>
        <v>11.231059999999999</v>
      </c>
    </row>
    <row r="21" spans="1:27" ht="15.75" thickBot="1" x14ac:dyDescent="0.3">
      <c r="A21" s="7">
        <v>20</v>
      </c>
      <c r="B21" s="2" t="s">
        <v>53</v>
      </c>
      <c r="C21" s="12">
        <v>2</v>
      </c>
      <c r="D21" s="17" t="s">
        <v>37</v>
      </c>
      <c r="E21" s="23"/>
      <c r="F21" s="12"/>
      <c r="G21" s="12">
        <f>SUM(T22:T26)</f>
        <v>5.4</v>
      </c>
      <c r="H21" s="12">
        <f>SUM(U22:U26)</f>
        <v>243</v>
      </c>
      <c r="I21" s="12"/>
      <c r="J21" s="12">
        <f>SUM(V22:V26)</f>
        <v>4.9916</v>
      </c>
      <c r="K21" s="12"/>
      <c r="L21" s="12">
        <f>SUM(W22:W26)</f>
        <v>0</v>
      </c>
      <c r="M21" s="12"/>
      <c r="N21" s="12">
        <f>SUM(X22:X26)</f>
        <v>6022.6890000000003</v>
      </c>
      <c r="O21" s="12"/>
      <c r="P21" s="12">
        <f>SUM(Y22:Y26)</f>
        <v>1500</v>
      </c>
      <c r="Q21" s="12"/>
      <c r="R21" s="12">
        <f>SUM(Z22:Z26)</f>
        <v>0</v>
      </c>
      <c r="S21" s="12">
        <f t="shared" si="0"/>
        <v>6270.6806000000006</v>
      </c>
      <c r="T21" s="12"/>
      <c r="U21" s="12"/>
      <c r="V21" s="12"/>
      <c r="W21" s="12"/>
      <c r="X21" s="12"/>
      <c r="Y21" s="12"/>
      <c r="Z21" s="12"/>
      <c r="AA21" s="12">
        <f t="shared" si="1"/>
        <v>3135.3403000000003</v>
      </c>
    </row>
    <row r="22" spans="1:27" ht="15.75" thickBot="1" x14ac:dyDescent="0.3">
      <c r="A22" s="8"/>
      <c r="B22" s="3" t="s">
        <v>54</v>
      </c>
      <c r="C22" s="13">
        <v>4</v>
      </c>
      <c r="D22" s="18" t="s">
        <v>55</v>
      </c>
      <c r="E22" s="24">
        <v>1</v>
      </c>
      <c r="F22" s="13">
        <v>45</v>
      </c>
      <c r="G22" s="13">
        <f>C22*E22</f>
        <v>4</v>
      </c>
      <c r="H22" s="13">
        <f>G22*F22</f>
        <v>180</v>
      </c>
      <c r="I22" s="13">
        <v>0.34033999999999998</v>
      </c>
      <c r="J22" s="13">
        <f>C22*I22</f>
        <v>1.3613599999999999</v>
      </c>
      <c r="K22" s="13"/>
      <c r="L22" s="13">
        <f>C22*K22</f>
        <v>0</v>
      </c>
      <c r="M22" s="13"/>
      <c r="N22" s="13">
        <f>C22*M22</f>
        <v>0</v>
      </c>
      <c r="O22" s="13"/>
      <c r="P22" s="13">
        <f>O22*M22</f>
        <v>0</v>
      </c>
      <c r="Q22" s="13"/>
      <c r="R22" s="13">
        <f>C22*Q22</f>
        <v>0</v>
      </c>
      <c r="S22" s="19">
        <f t="shared" si="0"/>
        <v>181.36135999999999</v>
      </c>
      <c r="T22" s="13">
        <f>C22*E22</f>
        <v>4</v>
      </c>
      <c r="U22" s="13">
        <f>G22*F22</f>
        <v>180</v>
      </c>
      <c r="V22" s="13">
        <f>C22*I22</f>
        <v>1.3613599999999999</v>
      </c>
      <c r="W22" s="13">
        <f>C22*K22</f>
        <v>0</v>
      </c>
      <c r="X22" s="13">
        <f>C22*M22</f>
        <v>0</v>
      </c>
      <c r="Y22" s="13">
        <f>O22*M22</f>
        <v>0</v>
      </c>
      <c r="Z22" s="13">
        <f>C22*Q22</f>
        <v>0</v>
      </c>
      <c r="AA22" s="13">
        <f t="shared" si="1"/>
        <v>45.340339999999998</v>
      </c>
    </row>
    <row r="23" spans="1:27" ht="15.75" thickBot="1" x14ac:dyDescent="0.3">
      <c r="A23" s="8"/>
      <c r="B23" s="3" t="s">
        <v>56</v>
      </c>
      <c r="C23" s="13">
        <v>4</v>
      </c>
      <c r="D23" s="18" t="s">
        <v>55</v>
      </c>
      <c r="E23" s="24">
        <v>0.1</v>
      </c>
      <c r="F23" s="13">
        <v>45</v>
      </c>
      <c r="G23" s="13">
        <f>C23*E23</f>
        <v>0.4</v>
      </c>
      <c r="H23" s="13">
        <f>G23*F23</f>
        <v>18</v>
      </c>
      <c r="I23" s="13"/>
      <c r="J23" s="13">
        <f>C23*I23</f>
        <v>0</v>
      </c>
      <c r="K23" s="13"/>
      <c r="L23" s="13">
        <f>C23*K23</f>
        <v>0</v>
      </c>
      <c r="M23" s="13"/>
      <c r="N23" s="13">
        <f>C23*M23</f>
        <v>0</v>
      </c>
      <c r="O23" s="13"/>
      <c r="P23" s="13">
        <f>O23*M23</f>
        <v>0</v>
      </c>
      <c r="Q23" s="13"/>
      <c r="R23" s="13">
        <f>C23*Q23</f>
        <v>0</v>
      </c>
      <c r="S23" s="19">
        <f t="shared" si="0"/>
        <v>18</v>
      </c>
      <c r="T23" s="13">
        <f>C23*E23</f>
        <v>0.4</v>
      </c>
      <c r="U23" s="13">
        <f>G23*F23</f>
        <v>18</v>
      </c>
      <c r="V23" s="13">
        <f>C23*I23</f>
        <v>0</v>
      </c>
      <c r="W23" s="13">
        <f>C23*K23</f>
        <v>0</v>
      </c>
      <c r="X23" s="13">
        <f>C23*M23</f>
        <v>0</v>
      </c>
      <c r="Y23" s="13">
        <f>O23*M23</f>
        <v>0</v>
      </c>
      <c r="Z23" s="13">
        <f>C23*Q23</f>
        <v>0</v>
      </c>
      <c r="AA23" s="13">
        <f t="shared" si="1"/>
        <v>4.5</v>
      </c>
    </row>
    <row r="24" spans="1:27" ht="15.75" thickBot="1" x14ac:dyDescent="0.3">
      <c r="A24" s="8" t="s">
        <v>57</v>
      </c>
      <c r="B24" s="3" t="s">
        <v>58</v>
      </c>
      <c r="C24" s="13">
        <v>4</v>
      </c>
      <c r="D24" s="18" t="s">
        <v>55</v>
      </c>
      <c r="E24" s="24"/>
      <c r="F24" s="13"/>
      <c r="G24" s="13">
        <f>C24*E24</f>
        <v>0</v>
      </c>
      <c r="H24" s="13">
        <f>G24*F24</f>
        <v>0</v>
      </c>
      <c r="I24" s="13"/>
      <c r="J24" s="13">
        <f>C24*I24</f>
        <v>0</v>
      </c>
      <c r="K24" s="13"/>
      <c r="L24" s="13">
        <f>C24*K24</f>
        <v>0</v>
      </c>
      <c r="M24" s="13">
        <v>1500</v>
      </c>
      <c r="N24" s="13">
        <f>C24*M24</f>
        <v>6000</v>
      </c>
      <c r="O24" s="13">
        <v>1</v>
      </c>
      <c r="P24" s="13">
        <f>O24*M24</f>
        <v>1500</v>
      </c>
      <c r="Q24" s="13"/>
      <c r="R24" s="13">
        <f>C24*Q24</f>
        <v>0</v>
      </c>
      <c r="S24" s="19">
        <f t="shared" si="0"/>
        <v>6000</v>
      </c>
      <c r="T24" s="13">
        <f>C24*E24</f>
        <v>0</v>
      </c>
      <c r="U24" s="13">
        <f>G24*F24</f>
        <v>0</v>
      </c>
      <c r="V24" s="13">
        <f>C24*I24</f>
        <v>0</v>
      </c>
      <c r="W24" s="13">
        <f>C24*K24</f>
        <v>0</v>
      </c>
      <c r="X24" s="13">
        <f>C24*M24</f>
        <v>6000</v>
      </c>
      <c r="Y24" s="13">
        <f>O24*M24</f>
        <v>1500</v>
      </c>
      <c r="Z24" s="13">
        <f>C24*Q24</f>
        <v>0</v>
      </c>
      <c r="AA24" s="13">
        <f t="shared" si="1"/>
        <v>1500</v>
      </c>
    </row>
    <row r="25" spans="1:27" ht="15.75" thickBot="1" x14ac:dyDescent="0.3">
      <c r="A25" s="8"/>
      <c r="B25" s="3" t="s">
        <v>59</v>
      </c>
      <c r="C25" s="13">
        <v>4</v>
      </c>
      <c r="D25" s="18" t="s">
        <v>55</v>
      </c>
      <c r="E25" s="24"/>
      <c r="F25" s="13"/>
      <c r="G25" s="13">
        <f>C25*E25</f>
        <v>0</v>
      </c>
      <c r="H25" s="13">
        <f>G25*F25</f>
        <v>0</v>
      </c>
      <c r="I25" s="13"/>
      <c r="J25" s="13">
        <f>C25*I25</f>
        <v>0</v>
      </c>
      <c r="K25" s="13"/>
      <c r="L25" s="13">
        <f>C25*K25</f>
        <v>0</v>
      </c>
      <c r="M25" s="13">
        <v>5.67225</v>
      </c>
      <c r="N25" s="13">
        <f>C25*M25</f>
        <v>22.689</v>
      </c>
      <c r="O25" s="13"/>
      <c r="P25" s="13">
        <f>O25*M25</f>
        <v>0</v>
      </c>
      <c r="Q25" s="13"/>
      <c r="R25" s="13">
        <f>C25*Q25</f>
        <v>0</v>
      </c>
      <c r="S25" s="19">
        <f t="shared" si="0"/>
        <v>22.689</v>
      </c>
      <c r="T25" s="13">
        <f>C25*E25</f>
        <v>0</v>
      </c>
      <c r="U25" s="13">
        <f>G25*F25</f>
        <v>0</v>
      </c>
      <c r="V25" s="13">
        <f>C25*I25</f>
        <v>0</v>
      </c>
      <c r="W25" s="13">
        <f>C25*K25</f>
        <v>0</v>
      </c>
      <c r="X25" s="13">
        <f>C25*M25</f>
        <v>22.689</v>
      </c>
      <c r="Y25" s="13">
        <f>O25*M25</f>
        <v>0</v>
      </c>
      <c r="Z25" s="13">
        <f>C25*Q25</f>
        <v>0</v>
      </c>
      <c r="AA25" s="13">
        <f t="shared" si="1"/>
        <v>5.67225</v>
      </c>
    </row>
    <row r="26" spans="1:27" ht="15.75" thickBot="1" x14ac:dyDescent="0.3">
      <c r="A26" s="8"/>
      <c r="B26" s="3" t="s">
        <v>60</v>
      </c>
      <c r="C26" s="13">
        <v>4</v>
      </c>
      <c r="D26" s="18" t="s">
        <v>55</v>
      </c>
      <c r="E26" s="24">
        <v>0.25</v>
      </c>
      <c r="F26" s="13">
        <v>45</v>
      </c>
      <c r="G26" s="13">
        <f>C26*E26</f>
        <v>1</v>
      </c>
      <c r="H26" s="13">
        <f>G26*F26</f>
        <v>45</v>
      </c>
      <c r="I26" s="13">
        <v>0.90756000000000003</v>
      </c>
      <c r="J26" s="13">
        <f>C26*I26</f>
        <v>3.6302400000000001</v>
      </c>
      <c r="K26" s="13"/>
      <c r="L26" s="13">
        <f>C26*K26</f>
        <v>0</v>
      </c>
      <c r="M26" s="13"/>
      <c r="N26" s="13">
        <f>C26*M26</f>
        <v>0</v>
      </c>
      <c r="O26" s="13"/>
      <c r="P26" s="13">
        <f>O26*M26</f>
        <v>0</v>
      </c>
      <c r="Q26" s="13"/>
      <c r="R26" s="13">
        <f>C26*Q26</f>
        <v>0</v>
      </c>
      <c r="S26" s="19">
        <f t="shared" si="0"/>
        <v>48.630240000000001</v>
      </c>
      <c r="T26" s="13">
        <f>C26*E26</f>
        <v>1</v>
      </c>
      <c r="U26" s="13">
        <f>G26*F26</f>
        <v>45</v>
      </c>
      <c r="V26" s="13">
        <f>C26*I26</f>
        <v>3.6302400000000001</v>
      </c>
      <c r="W26" s="13">
        <f>C26*K26</f>
        <v>0</v>
      </c>
      <c r="X26" s="13">
        <f>C26*M26</f>
        <v>0</v>
      </c>
      <c r="Y26" s="13">
        <f>O26*M26</f>
        <v>0</v>
      </c>
      <c r="Z26" s="13">
        <f>C26*Q26</f>
        <v>0</v>
      </c>
      <c r="AA26" s="13">
        <f t="shared" si="1"/>
        <v>12.15756</v>
      </c>
    </row>
    <row r="27" spans="1:27" ht="15.75" thickBot="1" x14ac:dyDescent="0.3">
      <c r="A27" s="7">
        <v>21</v>
      </c>
      <c r="B27" s="2" t="s">
        <v>61</v>
      </c>
      <c r="C27" s="12">
        <v>1.75</v>
      </c>
      <c r="D27" s="17" t="s">
        <v>62</v>
      </c>
      <c r="E27" s="23"/>
      <c r="F27" s="12"/>
      <c r="G27" s="12">
        <f>SUM(T28:T37)</f>
        <v>11.459999999999999</v>
      </c>
      <c r="H27" s="12">
        <f>SUM(U28:U37)</f>
        <v>515.69999999999993</v>
      </c>
      <c r="I27" s="12"/>
      <c r="J27" s="12">
        <f>SUM(V28:V37)</f>
        <v>110.00775250000001</v>
      </c>
      <c r="K27" s="12"/>
      <c r="L27" s="12">
        <f>SUM(W28:W37)</f>
        <v>37.754496000000003</v>
      </c>
      <c r="M27" s="12"/>
      <c r="N27" s="12">
        <f>SUM(X28:X37)</f>
        <v>140.89863</v>
      </c>
      <c r="O27" s="12"/>
      <c r="P27" s="12">
        <f>SUM(Y28:Y37)</f>
        <v>0</v>
      </c>
      <c r="Q27" s="12"/>
      <c r="R27" s="12">
        <f>SUM(Z28:Z37)</f>
        <v>0</v>
      </c>
      <c r="S27" s="12">
        <f t="shared" si="0"/>
        <v>804.36087850000001</v>
      </c>
      <c r="T27" s="12"/>
      <c r="U27" s="12"/>
      <c r="V27" s="12"/>
      <c r="W27" s="12"/>
      <c r="X27" s="12"/>
      <c r="Y27" s="12"/>
      <c r="Z27" s="12"/>
      <c r="AA27" s="12">
        <f t="shared" si="1"/>
        <v>459.63478771428572</v>
      </c>
    </row>
    <row r="28" spans="1:27" ht="15.75" thickBot="1" x14ac:dyDescent="0.3">
      <c r="A28" s="7" t="s">
        <v>63</v>
      </c>
      <c r="B28" s="2" t="s">
        <v>64</v>
      </c>
      <c r="C28" s="12">
        <v>16</v>
      </c>
      <c r="D28" s="17" t="s">
        <v>41</v>
      </c>
      <c r="E28" s="23"/>
      <c r="F28" s="12"/>
      <c r="G28" s="12">
        <f>SUM(T29:T37)</f>
        <v>11.459999999999999</v>
      </c>
      <c r="H28" s="12">
        <f>SUM(U29:U37)</f>
        <v>515.69999999999993</v>
      </c>
      <c r="I28" s="12"/>
      <c r="J28" s="12">
        <f>SUM(V29:V37)</f>
        <v>110.00775250000001</v>
      </c>
      <c r="K28" s="12"/>
      <c r="L28" s="12">
        <f>SUM(W29:W37)</f>
        <v>37.754496000000003</v>
      </c>
      <c r="M28" s="12"/>
      <c r="N28" s="12">
        <f>SUM(X29:X37)</f>
        <v>140.89863</v>
      </c>
      <c r="O28" s="12"/>
      <c r="P28" s="12">
        <f>SUM(Y29:Y37)</f>
        <v>0</v>
      </c>
      <c r="Q28" s="12"/>
      <c r="R28" s="12">
        <f>SUM(Z29:Z37)</f>
        <v>0</v>
      </c>
      <c r="S28" s="12">
        <f t="shared" si="0"/>
        <v>804.36087850000001</v>
      </c>
      <c r="T28" s="12"/>
      <c r="U28" s="12"/>
      <c r="V28" s="12"/>
      <c r="W28" s="12"/>
      <c r="X28" s="12"/>
      <c r="Y28" s="12"/>
      <c r="Z28" s="12"/>
      <c r="AA28" s="12">
        <f t="shared" si="1"/>
        <v>50.272554906250001</v>
      </c>
    </row>
    <row r="29" spans="1:27" ht="15.75" thickBot="1" x14ac:dyDescent="0.3">
      <c r="A29" s="8"/>
      <c r="B29" s="3" t="s">
        <v>65</v>
      </c>
      <c r="C29" s="13">
        <v>0.25</v>
      </c>
      <c r="D29" s="18" t="s">
        <v>33</v>
      </c>
      <c r="E29" s="24">
        <v>3</v>
      </c>
      <c r="F29" s="13">
        <v>45</v>
      </c>
      <c r="G29" s="13">
        <f t="shared" ref="G29:G37" si="2">C29*E29</f>
        <v>0.75</v>
      </c>
      <c r="H29" s="13">
        <f t="shared" ref="H29:H37" si="3">G29*F29</f>
        <v>33.75</v>
      </c>
      <c r="I29" s="13">
        <v>52.184719999999999</v>
      </c>
      <c r="J29" s="13">
        <f t="shared" ref="J29:J37" si="4">C29*I29</f>
        <v>13.04618</v>
      </c>
      <c r="K29" s="13"/>
      <c r="L29" s="13">
        <f t="shared" ref="L29:L37" si="5">C29*K29</f>
        <v>0</v>
      </c>
      <c r="M29" s="13"/>
      <c r="N29" s="13">
        <f t="shared" ref="N29:N37" si="6">C29*M29</f>
        <v>0</v>
      </c>
      <c r="O29" s="13"/>
      <c r="P29" s="13">
        <f t="shared" ref="P29:P37" si="7">O29*M29</f>
        <v>0</v>
      </c>
      <c r="Q29" s="13"/>
      <c r="R29" s="13">
        <f t="shared" ref="R29:R37" si="8">C29*Q29</f>
        <v>0</v>
      </c>
      <c r="S29" s="19">
        <f t="shared" si="0"/>
        <v>46.79618</v>
      </c>
      <c r="T29" s="13">
        <f t="shared" ref="T29:T37" si="9">C29*E29</f>
        <v>0.75</v>
      </c>
      <c r="U29" s="13">
        <f t="shared" ref="U29:U37" si="10">G29*F29</f>
        <v>33.75</v>
      </c>
      <c r="V29" s="13">
        <f t="shared" ref="V29:V37" si="11">C29*I29</f>
        <v>13.04618</v>
      </c>
      <c r="W29" s="13">
        <f t="shared" ref="W29:W37" si="12">C29*K29</f>
        <v>0</v>
      </c>
      <c r="X29" s="13">
        <f t="shared" ref="X29:X37" si="13">C29*M29</f>
        <v>0</v>
      </c>
      <c r="Y29" s="13">
        <f t="shared" ref="Y29:Y37" si="14">O29*M29</f>
        <v>0</v>
      </c>
      <c r="Z29" s="13">
        <f t="shared" ref="Z29:Z37" si="15">C29*Q29</f>
        <v>0</v>
      </c>
      <c r="AA29" s="13">
        <f t="shared" si="1"/>
        <v>187.18472</v>
      </c>
    </row>
    <row r="30" spans="1:27" ht="15.75" thickBot="1" x14ac:dyDescent="0.3">
      <c r="A30" s="8"/>
      <c r="B30" s="3" t="s">
        <v>66</v>
      </c>
      <c r="C30" s="13">
        <v>12.8</v>
      </c>
      <c r="D30" s="18" t="s">
        <v>30</v>
      </c>
      <c r="E30" s="24">
        <v>0.7</v>
      </c>
      <c r="F30" s="13">
        <v>45</v>
      </c>
      <c r="G30" s="13">
        <f t="shared" si="2"/>
        <v>8.9599999999999991</v>
      </c>
      <c r="H30" s="13">
        <f t="shared" si="3"/>
        <v>403.19999999999993</v>
      </c>
      <c r="I30" s="13"/>
      <c r="J30" s="13">
        <f t="shared" si="4"/>
        <v>0</v>
      </c>
      <c r="K30" s="13"/>
      <c r="L30" s="13">
        <f t="shared" si="5"/>
        <v>0</v>
      </c>
      <c r="M30" s="13"/>
      <c r="N30" s="13">
        <f t="shared" si="6"/>
        <v>0</v>
      </c>
      <c r="O30" s="13"/>
      <c r="P30" s="13">
        <f t="shared" si="7"/>
        <v>0</v>
      </c>
      <c r="Q30" s="13"/>
      <c r="R30" s="13">
        <f t="shared" si="8"/>
        <v>0</v>
      </c>
      <c r="S30" s="19">
        <f t="shared" si="0"/>
        <v>403.19999999999993</v>
      </c>
      <c r="T30" s="13">
        <f t="shared" si="9"/>
        <v>8.9599999999999991</v>
      </c>
      <c r="U30" s="13">
        <f t="shared" si="10"/>
        <v>403.19999999999993</v>
      </c>
      <c r="V30" s="13">
        <f t="shared" si="11"/>
        <v>0</v>
      </c>
      <c r="W30" s="13">
        <f t="shared" si="12"/>
        <v>0</v>
      </c>
      <c r="X30" s="13">
        <f t="shared" si="13"/>
        <v>0</v>
      </c>
      <c r="Y30" s="13">
        <f t="shared" si="14"/>
        <v>0</v>
      </c>
      <c r="Z30" s="13">
        <f t="shared" si="15"/>
        <v>0</v>
      </c>
      <c r="AA30" s="13">
        <f t="shared" si="1"/>
        <v>31.499999999999993</v>
      </c>
    </row>
    <row r="31" spans="1:27" ht="15.75" thickBot="1" x14ac:dyDescent="0.3">
      <c r="A31" s="8"/>
      <c r="B31" s="3" t="s">
        <v>67</v>
      </c>
      <c r="C31" s="13">
        <v>12.8</v>
      </c>
      <c r="D31" s="18" t="s">
        <v>30</v>
      </c>
      <c r="E31" s="24"/>
      <c r="F31" s="13"/>
      <c r="G31" s="13">
        <f t="shared" si="2"/>
        <v>0</v>
      </c>
      <c r="H31" s="13">
        <f t="shared" si="3"/>
        <v>0</v>
      </c>
      <c r="I31" s="13"/>
      <c r="J31" s="13">
        <f t="shared" si="4"/>
        <v>0</v>
      </c>
      <c r="K31" s="13">
        <v>2.94957</v>
      </c>
      <c r="L31" s="13">
        <f t="shared" si="5"/>
        <v>37.754496000000003</v>
      </c>
      <c r="M31" s="13"/>
      <c r="N31" s="13">
        <f t="shared" si="6"/>
        <v>0</v>
      </c>
      <c r="O31" s="13"/>
      <c r="P31" s="13">
        <f t="shared" si="7"/>
        <v>0</v>
      </c>
      <c r="Q31" s="13"/>
      <c r="R31" s="13">
        <f t="shared" si="8"/>
        <v>0</v>
      </c>
      <c r="S31" s="19">
        <f t="shared" si="0"/>
        <v>37.754496000000003</v>
      </c>
      <c r="T31" s="13">
        <f t="shared" si="9"/>
        <v>0</v>
      </c>
      <c r="U31" s="13">
        <f t="shared" si="10"/>
        <v>0</v>
      </c>
      <c r="V31" s="13">
        <f t="shared" si="11"/>
        <v>0</v>
      </c>
      <c r="W31" s="13">
        <f t="shared" si="12"/>
        <v>37.754496000000003</v>
      </c>
      <c r="X31" s="13">
        <f t="shared" si="13"/>
        <v>0</v>
      </c>
      <c r="Y31" s="13">
        <f t="shared" si="14"/>
        <v>0</v>
      </c>
      <c r="Z31" s="13">
        <f t="shared" si="15"/>
        <v>0</v>
      </c>
      <c r="AA31" s="13">
        <f t="shared" si="1"/>
        <v>2.94957</v>
      </c>
    </row>
    <row r="32" spans="1:27" ht="15.75" thickBot="1" x14ac:dyDescent="0.3">
      <c r="A32" s="8"/>
      <c r="B32" s="3" t="s">
        <v>68</v>
      </c>
      <c r="C32" s="13">
        <v>1.5</v>
      </c>
      <c r="D32" s="18" t="s">
        <v>69</v>
      </c>
      <c r="E32" s="24"/>
      <c r="F32" s="13"/>
      <c r="G32" s="13">
        <f t="shared" si="2"/>
        <v>0</v>
      </c>
      <c r="H32" s="13">
        <f t="shared" si="3"/>
        <v>0</v>
      </c>
      <c r="I32" s="13">
        <v>0.88487000000000005</v>
      </c>
      <c r="J32" s="13">
        <f t="shared" si="4"/>
        <v>1.327305</v>
      </c>
      <c r="K32" s="13"/>
      <c r="L32" s="13">
        <f t="shared" si="5"/>
        <v>0</v>
      </c>
      <c r="M32" s="13"/>
      <c r="N32" s="13">
        <f t="shared" si="6"/>
        <v>0</v>
      </c>
      <c r="O32" s="13"/>
      <c r="P32" s="13">
        <f t="shared" si="7"/>
        <v>0</v>
      </c>
      <c r="Q32" s="13"/>
      <c r="R32" s="13">
        <f t="shared" si="8"/>
        <v>0</v>
      </c>
      <c r="S32" s="19">
        <f t="shared" si="0"/>
        <v>1.327305</v>
      </c>
      <c r="T32" s="13">
        <f t="shared" si="9"/>
        <v>0</v>
      </c>
      <c r="U32" s="13">
        <f t="shared" si="10"/>
        <v>0</v>
      </c>
      <c r="V32" s="13">
        <f t="shared" si="11"/>
        <v>1.327305</v>
      </c>
      <c r="W32" s="13">
        <f t="shared" si="12"/>
        <v>0</v>
      </c>
      <c r="X32" s="13">
        <f t="shared" si="13"/>
        <v>0</v>
      </c>
      <c r="Y32" s="13">
        <f t="shared" si="14"/>
        <v>0</v>
      </c>
      <c r="Z32" s="13">
        <f t="shared" si="15"/>
        <v>0</v>
      </c>
      <c r="AA32" s="13">
        <f t="shared" si="1"/>
        <v>0.88486999999999993</v>
      </c>
    </row>
    <row r="33" spans="1:27" ht="15.75" thickBot="1" x14ac:dyDescent="0.3">
      <c r="A33" s="8"/>
      <c r="B33" s="3" t="s">
        <v>70</v>
      </c>
      <c r="C33" s="13">
        <v>1.75</v>
      </c>
      <c r="D33" s="18" t="s">
        <v>33</v>
      </c>
      <c r="E33" s="24">
        <v>1</v>
      </c>
      <c r="F33" s="13">
        <v>45</v>
      </c>
      <c r="G33" s="13">
        <f t="shared" si="2"/>
        <v>1.75</v>
      </c>
      <c r="H33" s="13">
        <f t="shared" si="3"/>
        <v>78.75</v>
      </c>
      <c r="I33" s="13">
        <v>53.319180000000003</v>
      </c>
      <c r="J33" s="13">
        <f t="shared" si="4"/>
        <v>93.308565000000002</v>
      </c>
      <c r="K33" s="13"/>
      <c r="L33" s="13">
        <f t="shared" si="5"/>
        <v>0</v>
      </c>
      <c r="M33" s="13"/>
      <c r="N33" s="13">
        <f t="shared" si="6"/>
        <v>0</v>
      </c>
      <c r="O33" s="13"/>
      <c r="P33" s="13">
        <f t="shared" si="7"/>
        <v>0</v>
      </c>
      <c r="Q33" s="13"/>
      <c r="R33" s="13">
        <f t="shared" si="8"/>
        <v>0</v>
      </c>
      <c r="S33" s="19">
        <f t="shared" si="0"/>
        <v>172.05856499999999</v>
      </c>
      <c r="T33" s="13">
        <f t="shared" si="9"/>
        <v>1.75</v>
      </c>
      <c r="U33" s="13">
        <f t="shared" si="10"/>
        <v>78.75</v>
      </c>
      <c r="V33" s="13">
        <f t="shared" si="11"/>
        <v>93.308565000000002</v>
      </c>
      <c r="W33" s="13">
        <f t="shared" si="12"/>
        <v>0</v>
      </c>
      <c r="X33" s="13">
        <f t="shared" si="13"/>
        <v>0</v>
      </c>
      <c r="Y33" s="13">
        <f t="shared" si="14"/>
        <v>0</v>
      </c>
      <c r="Z33" s="13">
        <f t="shared" si="15"/>
        <v>0</v>
      </c>
      <c r="AA33" s="13">
        <f t="shared" si="1"/>
        <v>98.319179999999989</v>
      </c>
    </row>
    <row r="34" spans="1:27" ht="15.75" thickBot="1" x14ac:dyDescent="0.3">
      <c r="A34" s="8"/>
      <c r="B34" s="3" t="s">
        <v>71</v>
      </c>
      <c r="C34" s="13">
        <v>90</v>
      </c>
      <c r="D34" s="18" t="s">
        <v>72</v>
      </c>
      <c r="E34" s="24"/>
      <c r="F34" s="13"/>
      <c r="G34" s="13">
        <f t="shared" si="2"/>
        <v>0</v>
      </c>
      <c r="H34" s="13">
        <f t="shared" si="3"/>
        <v>0</v>
      </c>
      <c r="I34" s="13"/>
      <c r="J34" s="13">
        <f t="shared" si="4"/>
        <v>0</v>
      </c>
      <c r="K34" s="13"/>
      <c r="L34" s="13">
        <f t="shared" si="5"/>
        <v>0</v>
      </c>
      <c r="M34" s="13">
        <v>0.88487000000000005</v>
      </c>
      <c r="N34" s="13">
        <f t="shared" si="6"/>
        <v>79.638300000000001</v>
      </c>
      <c r="O34" s="13"/>
      <c r="P34" s="13">
        <f t="shared" si="7"/>
        <v>0</v>
      </c>
      <c r="Q34" s="13"/>
      <c r="R34" s="13">
        <f t="shared" si="8"/>
        <v>0</v>
      </c>
      <c r="S34" s="19">
        <f t="shared" ref="S34:S65" si="16">SUM(H34,J34,L34,N34,R34)</f>
        <v>79.638300000000001</v>
      </c>
      <c r="T34" s="13">
        <f t="shared" si="9"/>
        <v>0</v>
      </c>
      <c r="U34" s="13">
        <f t="shared" si="10"/>
        <v>0</v>
      </c>
      <c r="V34" s="13">
        <f t="shared" si="11"/>
        <v>0</v>
      </c>
      <c r="W34" s="13">
        <f t="shared" si="12"/>
        <v>0</v>
      </c>
      <c r="X34" s="13">
        <f t="shared" si="13"/>
        <v>79.638300000000001</v>
      </c>
      <c r="Y34" s="13">
        <f t="shared" si="14"/>
        <v>0</v>
      </c>
      <c r="Z34" s="13">
        <f t="shared" si="15"/>
        <v>0</v>
      </c>
      <c r="AA34" s="13">
        <f t="shared" si="1"/>
        <v>0.88487000000000005</v>
      </c>
    </row>
    <row r="35" spans="1:27" ht="15.75" thickBot="1" x14ac:dyDescent="0.3">
      <c r="A35" s="8"/>
      <c r="B35" s="3" t="s">
        <v>73</v>
      </c>
      <c r="C35" s="13">
        <v>80</v>
      </c>
      <c r="D35" s="18" t="s">
        <v>55</v>
      </c>
      <c r="E35" s="24"/>
      <c r="F35" s="13"/>
      <c r="G35" s="13">
        <f t="shared" si="2"/>
        <v>0</v>
      </c>
      <c r="H35" s="13">
        <f t="shared" si="3"/>
        <v>0</v>
      </c>
      <c r="I35" s="13">
        <v>2.2689999999999998E-2</v>
      </c>
      <c r="J35" s="13">
        <f t="shared" si="4"/>
        <v>1.8151999999999999</v>
      </c>
      <c r="K35" s="13"/>
      <c r="L35" s="13">
        <f t="shared" si="5"/>
        <v>0</v>
      </c>
      <c r="M35" s="13"/>
      <c r="N35" s="13">
        <f t="shared" si="6"/>
        <v>0</v>
      </c>
      <c r="O35" s="13"/>
      <c r="P35" s="13">
        <f t="shared" si="7"/>
        <v>0</v>
      </c>
      <c r="Q35" s="13"/>
      <c r="R35" s="13">
        <f t="shared" si="8"/>
        <v>0</v>
      </c>
      <c r="S35" s="19">
        <f t="shared" si="16"/>
        <v>1.8151999999999999</v>
      </c>
      <c r="T35" s="13">
        <f t="shared" si="9"/>
        <v>0</v>
      </c>
      <c r="U35" s="13">
        <f t="shared" si="10"/>
        <v>0</v>
      </c>
      <c r="V35" s="13">
        <f t="shared" si="11"/>
        <v>1.8151999999999999</v>
      </c>
      <c r="W35" s="13">
        <f t="shared" si="12"/>
        <v>0</v>
      </c>
      <c r="X35" s="13">
        <f t="shared" si="13"/>
        <v>0</v>
      </c>
      <c r="Y35" s="13">
        <f t="shared" si="14"/>
        <v>0</v>
      </c>
      <c r="Z35" s="13">
        <f t="shared" si="15"/>
        <v>0</v>
      </c>
      <c r="AA35" s="13">
        <f t="shared" ref="AA35:AA66" si="17">IF(C35&gt;0,S35/C35,0)</f>
        <v>2.2689999999999998E-2</v>
      </c>
    </row>
    <row r="36" spans="1:27" ht="15.75" thickBot="1" x14ac:dyDescent="0.3">
      <c r="A36" s="8"/>
      <c r="B36" s="3" t="s">
        <v>74</v>
      </c>
      <c r="C36" s="13">
        <v>0.45</v>
      </c>
      <c r="D36" s="18" t="s">
        <v>72</v>
      </c>
      <c r="E36" s="24"/>
      <c r="F36" s="13"/>
      <c r="G36" s="13">
        <f t="shared" si="2"/>
        <v>0</v>
      </c>
      <c r="H36" s="13">
        <f t="shared" si="3"/>
        <v>0</v>
      </c>
      <c r="I36" s="13">
        <v>1.13445</v>
      </c>
      <c r="J36" s="13">
        <f t="shared" si="4"/>
        <v>0.51050249999999997</v>
      </c>
      <c r="K36" s="13"/>
      <c r="L36" s="13">
        <f t="shared" si="5"/>
        <v>0</v>
      </c>
      <c r="M36" s="13"/>
      <c r="N36" s="13">
        <f t="shared" si="6"/>
        <v>0</v>
      </c>
      <c r="O36" s="13"/>
      <c r="P36" s="13">
        <f t="shared" si="7"/>
        <v>0</v>
      </c>
      <c r="Q36" s="13"/>
      <c r="R36" s="13">
        <f t="shared" si="8"/>
        <v>0</v>
      </c>
      <c r="S36" s="19">
        <f t="shared" si="16"/>
        <v>0.51050249999999997</v>
      </c>
      <c r="T36" s="13">
        <f t="shared" si="9"/>
        <v>0</v>
      </c>
      <c r="U36" s="13">
        <f t="shared" si="10"/>
        <v>0</v>
      </c>
      <c r="V36" s="13">
        <f t="shared" si="11"/>
        <v>0.51050249999999997</v>
      </c>
      <c r="W36" s="13">
        <f t="shared" si="12"/>
        <v>0</v>
      </c>
      <c r="X36" s="13">
        <f t="shared" si="13"/>
        <v>0</v>
      </c>
      <c r="Y36" s="13">
        <f t="shared" si="14"/>
        <v>0</v>
      </c>
      <c r="Z36" s="13">
        <f t="shared" si="15"/>
        <v>0</v>
      </c>
      <c r="AA36" s="13">
        <f t="shared" si="17"/>
        <v>1.13445</v>
      </c>
    </row>
    <row r="37" spans="1:27" ht="15.75" thickBot="1" x14ac:dyDescent="0.3">
      <c r="A37" s="8"/>
      <c r="B37" s="3" t="s">
        <v>75</v>
      </c>
      <c r="C37" s="13">
        <v>1</v>
      </c>
      <c r="D37" s="18" t="s">
        <v>76</v>
      </c>
      <c r="E37" s="24"/>
      <c r="F37" s="13"/>
      <c r="G37" s="13">
        <f t="shared" si="2"/>
        <v>0</v>
      </c>
      <c r="H37" s="13">
        <f t="shared" si="3"/>
        <v>0</v>
      </c>
      <c r="I37" s="13"/>
      <c r="J37" s="13">
        <f t="shared" si="4"/>
        <v>0</v>
      </c>
      <c r="K37" s="13"/>
      <c r="L37" s="13">
        <f t="shared" si="5"/>
        <v>0</v>
      </c>
      <c r="M37" s="13">
        <v>61.260330000000003</v>
      </c>
      <c r="N37" s="13">
        <f t="shared" si="6"/>
        <v>61.260330000000003</v>
      </c>
      <c r="O37" s="13"/>
      <c r="P37" s="13">
        <f t="shared" si="7"/>
        <v>0</v>
      </c>
      <c r="Q37" s="13"/>
      <c r="R37" s="13">
        <f t="shared" si="8"/>
        <v>0</v>
      </c>
      <c r="S37" s="19">
        <f t="shared" si="16"/>
        <v>61.260330000000003</v>
      </c>
      <c r="T37" s="13">
        <f t="shared" si="9"/>
        <v>0</v>
      </c>
      <c r="U37" s="13">
        <f t="shared" si="10"/>
        <v>0</v>
      </c>
      <c r="V37" s="13">
        <f t="shared" si="11"/>
        <v>0</v>
      </c>
      <c r="W37" s="13">
        <f t="shared" si="12"/>
        <v>0</v>
      </c>
      <c r="X37" s="13">
        <f t="shared" si="13"/>
        <v>61.260330000000003</v>
      </c>
      <c r="Y37" s="13">
        <f t="shared" si="14"/>
        <v>0</v>
      </c>
      <c r="Z37" s="13">
        <f t="shared" si="15"/>
        <v>0</v>
      </c>
      <c r="AA37" s="13">
        <f t="shared" si="17"/>
        <v>61.260330000000003</v>
      </c>
    </row>
    <row r="38" spans="1:27" ht="15.75" thickBot="1" x14ac:dyDescent="0.3">
      <c r="A38" s="7">
        <v>22</v>
      </c>
      <c r="B38" s="2" t="s">
        <v>77</v>
      </c>
      <c r="C38" s="12">
        <v>2</v>
      </c>
      <c r="D38" s="17" t="s">
        <v>37</v>
      </c>
      <c r="E38" s="23"/>
      <c r="F38" s="12"/>
      <c r="G38" s="12">
        <f>SUM(T39:T51)</f>
        <v>4</v>
      </c>
      <c r="H38" s="12">
        <f>SUM(U39:U51)</f>
        <v>180</v>
      </c>
      <c r="I38" s="12"/>
      <c r="J38" s="12">
        <f>SUM(V39:V51)</f>
        <v>814.33711398000014</v>
      </c>
      <c r="K38" s="12"/>
      <c r="L38" s="12">
        <f>SUM(W39:W51)</f>
        <v>0</v>
      </c>
      <c r="M38" s="12"/>
      <c r="N38" s="12">
        <f>SUM(X39:X51)</f>
        <v>779.12919360000012</v>
      </c>
      <c r="O38" s="12"/>
      <c r="P38" s="12">
        <f>SUM(Y39:Y51)</f>
        <v>0</v>
      </c>
      <c r="Q38" s="12"/>
      <c r="R38" s="12">
        <f>SUM(Z39:Z51)</f>
        <v>0</v>
      </c>
      <c r="S38" s="12">
        <f t="shared" si="16"/>
        <v>1773.4663075800004</v>
      </c>
      <c r="T38" s="12"/>
      <c r="U38" s="12"/>
      <c r="V38" s="12"/>
      <c r="W38" s="12"/>
      <c r="X38" s="12"/>
      <c r="Y38" s="12"/>
      <c r="Z38" s="12"/>
      <c r="AA38" s="12">
        <f t="shared" si="17"/>
        <v>886.73315379000019</v>
      </c>
    </row>
    <row r="39" spans="1:27" ht="15.75" thickBot="1" x14ac:dyDescent="0.3">
      <c r="A39" s="7" t="s">
        <v>78</v>
      </c>
      <c r="B39" s="2" t="s">
        <v>79</v>
      </c>
      <c r="C39" s="12">
        <v>36</v>
      </c>
      <c r="D39" s="17" t="s">
        <v>30</v>
      </c>
      <c r="E39" s="23"/>
      <c r="F39" s="12"/>
      <c r="G39" s="12">
        <f>SUM(T40:T42)</f>
        <v>2.4000000000000004</v>
      </c>
      <c r="H39" s="12">
        <f>SUM(U40:U42)</f>
        <v>108.00000000000001</v>
      </c>
      <c r="I39" s="12"/>
      <c r="J39" s="12">
        <f>SUM(V40:V42)</f>
        <v>430.31978886000007</v>
      </c>
      <c r="K39" s="12"/>
      <c r="L39" s="12">
        <f>SUM(W40:W42)</f>
        <v>0</v>
      </c>
      <c r="M39" s="12"/>
      <c r="N39" s="12">
        <f>SUM(X40:X42)</f>
        <v>599.43231360000004</v>
      </c>
      <c r="O39" s="12"/>
      <c r="P39" s="12">
        <f>SUM(Y40:Y42)</f>
        <v>0</v>
      </c>
      <c r="Q39" s="12"/>
      <c r="R39" s="12">
        <f>SUM(Z40:Z42)</f>
        <v>0</v>
      </c>
      <c r="S39" s="12">
        <f t="shared" si="16"/>
        <v>1137.7521024600001</v>
      </c>
      <c r="T39" s="12"/>
      <c r="U39" s="12"/>
      <c r="V39" s="12"/>
      <c r="W39" s="12"/>
      <c r="X39" s="12"/>
      <c r="Y39" s="12"/>
      <c r="Z39" s="12"/>
      <c r="AA39" s="12">
        <f t="shared" si="17"/>
        <v>31.604225068333335</v>
      </c>
    </row>
    <row r="40" spans="1:27" ht="15.75" thickBot="1" x14ac:dyDescent="0.3">
      <c r="A40" s="8"/>
      <c r="B40" s="3" t="s">
        <v>80</v>
      </c>
      <c r="C40" s="13">
        <v>2.7810000000000001</v>
      </c>
      <c r="D40" s="18" t="s">
        <v>81</v>
      </c>
      <c r="E40" s="24"/>
      <c r="F40" s="13"/>
      <c r="G40" s="13">
        <f>C40*E40</f>
        <v>0</v>
      </c>
      <c r="H40" s="13">
        <f>G40*F40</f>
        <v>0</v>
      </c>
      <c r="I40" s="13">
        <v>136.13406000000001</v>
      </c>
      <c r="J40" s="13">
        <f>C40*I40</f>
        <v>378.58882086000006</v>
      </c>
      <c r="K40" s="13"/>
      <c r="L40" s="13">
        <f>C40*K40</f>
        <v>0</v>
      </c>
      <c r="M40" s="13">
        <v>215.54560000000001</v>
      </c>
      <c r="N40" s="13">
        <f>C40*M40</f>
        <v>599.43231360000004</v>
      </c>
      <c r="O40" s="13"/>
      <c r="P40" s="13">
        <f>O40*M40</f>
        <v>0</v>
      </c>
      <c r="Q40" s="13"/>
      <c r="R40" s="13">
        <f>C40*Q40</f>
        <v>0</v>
      </c>
      <c r="S40" s="19">
        <f t="shared" si="16"/>
        <v>978.0211344600001</v>
      </c>
      <c r="T40" s="13">
        <f>C40*E40</f>
        <v>0</v>
      </c>
      <c r="U40" s="13">
        <f>G40*F40</f>
        <v>0</v>
      </c>
      <c r="V40" s="13">
        <f>C40*I40</f>
        <v>378.58882086000006</v>
      </c>
      <c r="W40" s="13">
        <f>C40*K40</f>
        <v>0</v>
      </c>
      <c r="X40" s="13">
        <f>C40*M40</f>
        <v>599.43231360000004</v>
      </c>
      <c r="Y40" s="13">
        <f>O40*M40</f>
        <v>0</v>
      </c>
      <c r="Z40" s="13">
        <f>C40*Q40</f>
        <v>0</v>
      </c>
      <c r="AA40" s="13">
        <f t="shared" si="17"/>
        <v>351.67966000000001</v>
      </c>
    </row>
    <row r="41" spans="1:27" ht="15.75" thickBot="1" x14ac:dyDescent="0.3">
      <c r="A41" s="8"/>
      <c r="B41" s="3" t="s">
        <v>82</v>
      </c>
      <c r="C41" s="13">
        <v>6</v>
      </c>
      <c r="D41" s="18" t="s">
        <v>55</v>
      </c>
      <c r="E41" s="24">
        <v>0.4</v>
      </c>
      <c r="F41" s="13">
        <v>45</v>
      </c>
      <c r="G41" s="13">
        <f>C41*E41</f>
        <v>2.4000000000000004</v>
      </c>
      <c r="H41" s="13">
        <f>G41*F41</f>
        <v>108.00000000000001</v>
      </c>
      <c r="I41" s="13">
        <v>0.79412000000000005</v>
      </c>
      <c r="J41" s="13">
        <f>C41*I41</f>
        <v>4.7647200000000005</v>
      </c>
      <c r="K41" s="13"/>
      <c r="L41" s="13">
        <f>C41*K41</f>
        <v>0</v>
      </c>
      <c r="M41" s="13"/>
      <c r="N41" s="13">
        <f>C41*M41</f>
        <v>0</v>
      </c>
      <c r="O41" s="13"/>
      <c r="P41" s="13">
        <f>O41*M41</f>
        <v>0</v>
      </c>
      <c r="Q41" s="13"/>
      <c r="R41" s="13">
        <f>C41*Q41</f>
        <v>0</v>
      </c>
      <c r="S41" s="19">
        <f t="shared" si="16"/>
        <v>112.76472000000001</v>
      </c>
      <c r="T41" s="13">
        <f>C41*E41</f>
        <v>2.4000000000000004</v>
      </c>
      <c r="U41" s="13">
        <f>G41*F41</f>
        <v>108.00000000000001</v>
      </c>
      <c r="V41" s="13">
        <f>C41*I41</f>
        <v>4.7647200000000005</v>
      </c>
      <c r="W41" s="13">
        <f>C41*K41</f>
        <v>0</v>
      </c>
      <c r="X41" s="13">
        <f>C41*M41</f>
        <v>0</v>
      </c>
      <c r="Y41" s="13">
        <f>O41*M41</f>
        <v>0</v>
      </c>
      <c r="Z41" s="13">
        <f>C41*Q41</f>
        <v>0</v>
      </c>
      <c r="AA41" s="13">
        <f t="shared" si="17"/>
        <v>18.794120000000003</v>
      </c>
    </row>
    <row r="42" spans="1:27" ht="15.75" thickBot="1" x14ac:dyDescent="0.3">
      <c r="A42" s="8"/>
      <c r="B42" s="3" t="s">
        <v>83</v>
      </c>
      <c r="C42" s="13">
        <v>0.9</v>
      </c>
      <c r="D42" s="18" t="s">
        <v>33</v>
      </c>
      <c r="E42" s="24"/>
      <c r="F42" s="13"/>
      <c r="G42" s="13">
        <f>C42*E42</f>
        <v>0</v>
      </c>
      <c r="H42" s="13">
        <f>G42*F42</f>
        <v>0</v>
      </c>
      <c r="I42" s="13">
        <v>52.184719999999999</v>
      </c>
      <c r="J42" s="13">
        <f>C42*I42</f>
        <v>46.966248</v>
      </c>
      <c r="K42" s="13"/>
      <c r="L42" s="13">
        <f>C42*K42</f>
        <v>0</v>
      </c>
      <c r="M42" s="13"/>
      <c r="N42" s="13">
        <f>C42*M42</f>
        <v>0</v>
      </c>
      <c r="O42" s="13"/>
      <c r="P42" s="13">
        <f>O42*M42</f>
        <v>0</v>
      </c>
      <c r="Q42" s="13"/>
      <c r="R42" s="13">
        <f>C42*Q42</f>
        <v>0</v>
      </c>
      <c r="S42" s="19">
        <f t="shared" si="16"/>
        <v>46.966248</v>
      </c>
      <c r="T42" s="13">
        <f>C42*E42</f>
        <v>0</v>
      </c>
      <c r="U42" s="13">
        <f>G42*F42</f>
        <v>0</v>
      </c>
      <c r="V42" s="13">
        <f>C42*I42</f>
        <v>46.966248</v>
      </c>
      <c r="W42" s="13">
        <f>C42*K42</f>
        <v>0</v>
      </c>
      <c r="X42" s="13">
        <f>C42*M42</f>
        <v>0</v>
      </c>
      <c r="Y42" s="13">
        <f>O42*M42</f>
        <v>0</v>
      </c>
      <c r="Z42" s="13">
        <f>C42*Q42</f>
        <v>0</v>
      </c>
      <c r="AA42" s="13">
        <f t="shared" si="17"/>
        <v>52.184719999999999</v>
      </c>
    </row>
    <row r="43" spans="1:27" ht="15.75" thickBot="1" x14ac:dyDescent="0.3">
      <c r="A43" s="7" t="s">
        <v>84</v>
      </c>
      <c r="B43" s="2" t="s">
        <v>85</v>
      </c>
      <c r="C43" s="12">
        <v>36</v>
      </c>
      <c r="D43" s="17" t="s">
        <v>30</v>
      </c>
      <c r="E43" s="23"/>
      <c r="F43" s="12"/>
      <c r="G43" s="12">
        <f>SUM(T44:T47)</f>
        <v>0</v>
      </c>
      <c r="H43" s="12">
        <f>SUM(U44:U47)</f>
        <v>0</v>
      </c>
      <c r="I43" s="12"/>
      <c r="J43" s="12">
        <f>SUM(V44:V47)</f>
        <v>22.46212512</v>
      </c>
      <c r="K43" s="12"/>
      <c r="L43" s="12">
        <f>SUM(W44:W47)</f>
        <v>0</v>
      </c>
      <c r="M43" s="12"/>
      <c r="N43" s="12">
        <f>SUM(X44:X47)</f>
        <v>179.69687999999999</v>
      </c>
      <c r="O43" s="12"/>
      <c r="P43" s="12">
        <f>SUM(Y44:Y47)</f>
        <v>0</v>
      </c>
      <c r="Q43" s="12"/>
      <c r="R43" s="12">
        <f>SUM(Z44:Z47)</f>
        <v>0</v>
      </c>
      <c r="S43" s="12">
        <f t="shared" si="16"/>
        <v>202.15900511999999</v>
      </c>
      <c r="T43" s="12"/>
      <c r="U43" s="12"/>
      <c r="V43" s="12"/>
      <c r="W43" s="12"/>
      <c r="X43" s="12"/>
      <c r="Y43" s="12"/>
      <c r="Z43" s="12"/>
      <c r="AA43" s="12">
        <f t="shared" si="17"/>
        <v>5.6155279199999999</v>
      </c>
    </row>
    <row r="44" spans="1:27" ht="15.75" thickBot="1" x14ac:dyDescent="0.3">
      <c r="A44" s="8"/>
      <c r="B44" s="3" t="s">
        <v>86</v>
      </c>
      <c r="C44" s="13">
        <v>0.39600000000000002</v>
      </c>
      <c r="D44" s="18" t="s">
        <v>33</v>
      </c>
      <c r="E44" s="24"/>
      <c r="F44" s="13"/>
      <c r="G44" s="13">
        <f>C44*E44</f>
        <v>0</v>
      </c>
      <c r="H44" s="13">
        <f>G44*F44</f>
        <v>0</v>
      </c>
      <c r="I44" s="13">
        <v>52.184719999999999</v>
      </c>
      <c r="J44" s="13">
        <f>C44*I44</f>
        <v>20.665149119999999</v>
      </c>
      <c r="K44" s="13"/>
      <c r="L44" s="13">
        <f>C44*K44</f>
        <v>0</v>
      </c>
      <c r="M44" s="13"/>
      <c r="N44" s="13">
        <f>C44*M44</f>
        <v>0</v>
      </c>
      <c r="O44" s="13"/>
      <c r="P44" s="13">
        <f>O44*M44</f>
        <v>0</v>
      </c>
      <c r="Q44" s="13"/>
      <c r="R44" s="13">
        <f>C44*Q44</f>
        <v>0</v>
      </c>
      <c r="S44" s="19">
        <f t="shared" si="16"/>
        <v>20.665149119999999</v>
      </c>
      <c r="T44" s="13">
        <f>C44*E44</f>
        <v>0</v>
      </c>
      <c r="U44" s="13">
        <f>G44*F44</f>
        <v>0</v>
      </c>
      <c r="V44" s="13">
        <f>C44*I44</f>
        <v>20.665149119999999</v>
      </c>
      <c r="W44" s="13">
        <f>C44*K44</f>
        <v>0</v>
      </c>
      <c r="X44" s="13">
        <f>C44*M44</f>
        <v>0</v>
      </c>
      <c r="Y44" s="13">
        <f>O44*M44</f>
        <v>0</v>
      </c>
      <c r="Z44" s="13">
        <f>C44*Q44</f>
        <v>0</v>
      </c>
      <c r="AA44" s="13">
        <f t="shared" si="17"/>
        <v>52.184719999999992</v>
      </c>
    </row>
    <row r="45" spans="1:27" ht="15.75" thickBot="1" x14ac:dyDescent="0.3">
      <c r="A45" s="8"/>
      <c r="B45" s="3" t="s">
        <v>85</v>
      </c>
      <c r="C45" s="13">
        <v>36</v>
      </c>
      <c r="D45" s="18" t="s">
        <v>30</v>
      </c>
      <c r="E45" s="24"/>
      <c r="F45" s="13"/>
      <c r="G45" s="13">
        <f>C45*E45</f>
        <v>0</v>
      </c>
      <c r="H45" s="13">
        <f>G45*F45</f>
        <v>0</v>
      </c>
      <c r="I45" s="13"/>
      <c r="J45" s="13">
        <f>C45*I45</f>
        <v>0</v>
      </c>
      <c r="K45" s="13"/>
      <c r="L45" s="13">
        <f>C45*K45</f>
        <v>0</v>
      </c>
      <c r="M45" s="13">
        <v>3.4033500000000001</v>
      </c>
      <c r="N45" s="13">
        <f>C45*M45</f>
        <v>122.5206</v>
      </c>
      <c r="O45" s="13"/>
      <c r="P45" s="13">
        <f>O45*M45</f>
        <v>0</v>
      </c>
      <c r="Q45" s="13"/>
      <c r="R45" s="13">
        <f>C45*Q45</f>
        <v>0</v>
      </c>
      <c r="S45" s="19">
        <f t="shared" si="16"/>
        <v>122.5206</v>
      </c>
      <c r="T45" s="13">
        <f>C45*E45</f>
        <v>0</v>
      </c>
      <c r="U45" s="13">
        <f>G45*F45</f>
        <v>0</v>
      </c>
      <c r="V45" s="13">
        <f>C45*I45</f>
        <v>0</v>
      </c>
      <c r="W45" s="13">
        <f>C45*K45</f>
        <v>0</v>
      </c>
      <c r="X45" s="13">
        <f>C45*M45</f>
        <v>122.5206</v>
      </c>
      <c r="Y45" s="13">
        <f>O45*M45</f>
        <v>0</v>
      </c>
      <c r="Z45" s="13">
        <f>C45*Q45</f>
        <v>0</v>
      </c>
      <c r="AA45" s="13">
        <f t="shared" si="17"/>
        <v>3.4033500000000001</v>
      </c>
    </row>
    <row r="46" spans="1:27" ht="15.75" thickBot="1" x14ac:dyDescent="0.3">
      <c r="A46" s="8"/>
      <c r="B46" s="3" t="s">
        <v>87</v>
      </c>
      <c r="C46" s="13">
        <v>7.2</v>
      </c>
      <c r="D46" s="18" t="s">
        <v>69</v>
      </c>
      <c r="E46" s="24"/>
      <c r="F46" s="13"/>
      <c r="G46" s="13">
        <f>C46*E46</f>
        <v>0</v>
      </c>
      <c r="H46" s="13">
        <f>G46*F46</f>
        <v>0</v>
      </c>
      <c r="I46" s="13">
        <v>0.24958</v>
      </c>
      <c r="J46" s="13">
        <f>C46*I46</f>
        <v>1.7969759999999999</v>
      </c>
      <c r="K46" s="13"/>
      <c r="L46" s="13">
        <f>C46*K46</f>
        <v>0</v>
      </c>
      <c r="M46" s="13"/>
      <c r="N46" s="13">
        <f>C46*M46</f>
        <v>0</v>
      </c>
      <c r="O46" s="13"/>
      <c r="P46" s="13">
        <f>O46*M46</f>
        <v>0</v>
      </c>
      <c r="Q46" s="13"/>
      <c r="R46" s="13">
        <f>C46*Q46</f>
        <v>0</v>
      </c>
      <c r="S46" s="19">
        <f t="shared" si="16"/>
        <v>1.7969759999999999</v>
      </c>
      <c r="T46" s="13">
        <f>C46*E46</f>
        <v>0</v>
      </c>
      <c r="U46" s="13">
        <f>G46*F46</f>
        <v>0</v>
      </c>
      <c r="V46" s="13">
        <f>C46*I46</f>
        <v>1.7969759999999999</v>
      </c>
      <c r="W46" s="13">
        <f>C46*K46</f>
        <v>0</v>
      </c>
      <c r="X46" s="13">
        <f>C46*M46</f>
        <v>0</v>
      </c>
      <c r="Y46" s="13">
        <f>O46*M46</f>
        <v>0</v>
      </c>
      <c r="Z46" s="13">
        <f>C46*Q46</f>
        <v>0</v>
      </c>
      <c r="AA46" s="13">
        <f t="shared" si="17"/>
        <v>0.24957999999999997</v>
      </c>
    </row>
    <row r="47" spans="1:27" ht="15.75" thickBot="1" x14ac:dyDescent="0.3">
      <c r="A47" s="8"/>
      <c r="B47" s="3" t="s">
        <v>88</v>
      </c>
      <c r="C47" s="13">
        <v>36</v>
      </c>
      <c r="D47" s="18" t="s">
        <v>30</v>
      </c>
      <c r="E47" s="24"/>
      <c r="F47" s="13"/>
      <c r="G47" s="13">
        <f>C47*E47</f>
        <v>0</v>
      </c>
      <c r="H47" s="13">
        <f>G47*F47</f>
        <v>0</v>
      </c>
      <c r="I47" s="13"/>
      <c r="J47" s="13">
        <f>C47*I47</f>
        <v>0</v>
      </c>
      <c r="K47" s="13"/>
      <c r="L47" s="13">
        <f>C47*K47</f>
        <v>0</v>
      </c>
      <c r="M47" s="13">
        <v>1.58823</v>
      </c>
      <c r="N47" s="13">
        <f>C47*M47</f>
        <v>57.176279999999998</v>
      </c>
      <c r="O47" s="13"/>
      <c r="P47" s="13">
        <f>O47*M47</f>
        <v>0</v>
      </c>
      <c r="Q47" s="13"/>
      <c r="R47" s="13">
        <f>C47*Q47</f>
        <v>0</v>
      </c>
      <c r="S47" s="19">
        <f t="shared" si="16"/>
        <v>57.176279999999998</v>
      </c>
      <c r="T47" s="13">
        <f>C47*E47</f>
        <v>0</v>
      </c>
      <c r="U47" s="13">
        <f>G47*F47</f>
        <v>0</v>
      </c>
      <c r="V47" s="13">
        <f>C47*I47</f>
        <v>0</v>
      </c>
      <c r="W47" s="13">
        <f>C47*K47</f>
        <v>0</v>
      </c>
      <c r="X47" s="13">
        <f>C47*M47</f>
        <v>57.176279999999998</v>
      </c>
      <c r="Y47" s="13">
        <f>O47*M47</f>
        <v>0</v>
      </c>
      <c r="Z47" s="13">
        <f>C47*Q47</f>
        <v>0</v>
      </c>
      <c r="AA47" s="13">
        <f t="shared" si="17"/>
        <v>1.58823</v>
      </c>
    </row>
    <row r="48" spans="1:27" ht="15.75" thickBot="1" x14ac:dyDescent="0.3">
      <c r="A48" s="7" t="s">
        <v>89</v>
      </c>
      <c r="B48" s="2" t="s">
        <v>90</v>
      </c>
      <c r="C48" s="12">
        <v>2</v>
      </c>
      <c r="D48" s="17" t="s">
        <v>37</v>
      </c>
      <c r="E48" s="23"/>
      <c r="F48" s="12"/>
      <c r="G48" s="12">
        <f>SUM(T49:T51)</f>
        <v>1.6</v>
      </c>
      <c r="H48" s="12">
        <f>SUM(U49:U51)</f>
        <v>72</v>
      </c>
      <c r="I48" s="12"/>
      <c r="J48" s="12">
        <f>SUM(V49:V51)</f>
        <v>361.55520000000001</v>
      </c>
      <c r="K48" s="12"/>
      <c r="L48" s="12">
        <f>SUM(W49:W51)</f>
        <v>0</v>
      </c>
      <c r="M48" s="12"/>
      <c r="N48" s="12">
        <f>SUM(X49:X51)</f>
        <v>0</v>
      </c>
      <c r="O48" s="12"/>
      <c r="P48" s="12">
        <f>SUM(Y49:Y51)</f>
        <v>0</v>
      </c>
      <c r="Q48" s="12"/>
      <c r="R48" s="12">
        <f>SUM(Z49:Z51)</f>
        <v>0</v>
      </c>
      <c r="S48" s="12">
        <f t="shared" si="16"/>
        <v>433.55520000000001</v>
      </c>
      <c r="T48" s="12"/>
      <c r="U48" s="12"/>
      <c r="V48" s="12"/>
      <c r="W48" s="12"/>
      <c r="X48" s="12"/>
      <c r="Y48" s="12"/>
      <c r="Z48" s="12"/>
      <c r="AA48" s="12">
        <f t="shared" si="17"/>
        <v>216.77760000000001</v>
      </c>
    </row>
    <row r="49" spans="1:27" ht="15.75" thickBot="1" x14ac:dyDescent="0.3">
      <c r="A49" s="8"/>
      <c r="B49" s="3" t="s">
        <v>91</v>
      </c>
      <c r="C49" s="13">
        <v>16</v>
      </c>
      <c r="D49" s="18" t="s">
        <v>41</v>
      </c>
      <c r="E49" s="24">
        <v>0.1</v>
      </c>
      <c r="F49" s="13">
        <v>45</v>
      </c>
      <c r="G49" s="13">
        <f>C49*E49</f>
        <v>1.6</v>
      </c>
      <c r="H49" s="13">
        <f>G49*F49</f>
        <v>72</v>
      </c>
      <c r="I49" s="13">
        <v>1.13445</v>
      </c>
      <c r="J49" s="13">
        <f>C49*I49</f>
        <v>18.151199999999999</v>
      </c>
      <c r="K49" s="13"/>
      <c r="L49" s="13">
        <f>C49*K49</f>
        <v>0</v>
      </c>
      <c r="M49" s="13"/>
      <c r="N49" s="13">
        <f>C49*M49</f>
        <v>0</v>
      </c>
      <c r="O49" s="13"/>
      <c r="P49" s="13">
        <f>O49*M49</f>
        <v>0</v>
      </c>
      <c r="Q49" s="13"/>
      <c r="R49" s="13">
        <f>C49*Q49</f>
        <v>0</v>
      </c>
      <c r="S49" s="19">
        <f t="shared" si="16"/>
        <v>90.151200000000003</v>
      </c>
      <c r="T49" s="13">
        <f>C49*E49</f>
        <v>1.6</v>
      </c>
      <c r="U49" s="13">
        <f>G49*F49</f>
        <v>72</v>
      </c>
      <c r="V49" s="13">
        <f>C49*I49</f>
        <v>18.151199999999999</v>
      </c>
      <c r="W49" s="13">
        <f>C49*K49</f>
        <v>0</v>
      </c>
      <c r="X49" s="13">
        <f>C49*M49</f>
        <v>0</v>
      </c>
      <c r="Y49" s="13">
        <f>O49*M49</f>
        <v>0</v>
      </c>
      <c r="Z49" s="13">
        <f>C49*Q49</f>
        <v>0</v>
      </c>
      <c r="AA49" s="13">
        <f t="shared" si="17"/>
        <v>5.6344500000000002</v>
      </c>
    </row>
    <row r="50" spans="1:27" ht="15.75" thickBot="1" x14ac:dyDescent="0.3">
      <c r="A50" s="8">
        <v>100020457</v>
      </c>
      <c r="B50" s="3" t="s">
        <v>92</v>
      </c>
      <c r="C50" s="13">
        <v>36</v>
      </c>
      <c r="D50" s="18" t="s">
        <v>30</v>
      </c>
      <c r="E50" s="24"/>
      <c r="F50" s="13"/>
      <c r="G50" s="13">
        <f>C50*E50</f>
        <v>0</v>
      </c>
      <c r="H50" s="13">
        <f>G50*F50</f>
        <v>0</v>
      </c>
      <c r="I50" s="13">
        <v>9.5389999999999997</v>
      </c>
      <c r="J50" s="13">
        <f>C50*I50</f>
        <v>343.404</v>
      </c>
      <c r="K50" s="13"/>
      <c r="L50" s="13">
        <f>C50*K50</f>
        <v>0</v>
      </c>
      <c r="M50" s="13"/>
      <c r="N50" s="13">
        <f>C50*M50</f>
        <v>0</v>
      </c>
      <c r="O50" s="13"/>
      <c r="P50" s="13">
        <f>O50*M50</f>
        <v>0</v>
      </c>
      <c r="Q50" s="13"/>
      <c r="R50" s="13">
        <f>C50*Q50</f>
        <v>0</v>
      </c>
      <c r="S50" s="19">
        <f t="shared" si="16"/>
        <v>343.404</v>
      </c>
      <c r="T50" s="13">
        <f>C50*E50</f>
        <v>0</v>
      </c>
      <c r="U50" s="13">
        <f>G50*F50</f>
        <v>0</v>
      </c>
      <c r="V50" s="13">
        <f>C50*I50</f>
        <v>343.404</v>
      </c>
      <c r="W50" s="13">
        <f>C50*K50</f>
        <v>0</v>
      </c>
      <c r="X50" s="13">
        <f>C50*M50</f>
        <v>0</v>
      </c>
      <c r="Y50" s="13">
        <f>O50*M50</f>
        <v>0</v>
      </c>
      <c r="Z50" s="13">
        <f>C50*Q50</f>
        <v>0</v>
      </c>
      <c r="AA50" s="13">
        <f t="shared" si="17"/>
        <v>9.5389999999999997</v>
      </c>
    </row>
    <row r="51" spans="1:27" ht="15.75" thickBot="1" x14ac:dyDescent="0.3">
      <c r="A51" s="8"/>
      <c r="B51" s="3" t="s">
        <v>93</v>
      </c>
      <c r="C51" s="13"/>
      <c r="D51" s="18"/>
      <c r="E51" s="24">
        <v>0</v>
      </c>
      <c r="F51" s="13">
        <v>0</v>
      </c>
      <c r="G51" s="13">
        <f>C51*E51</f>
        <v>0</v>
      </c>
      <c r="H51" s="13">
        <f>G51*F51</f>
        <v>0</v>
      </c>
      <c r="I51" s="13"/>
      <c r="J51" s="13">
        <f>C51*I51</f>
        <v>0</v>
      </c>
      <c r="K51" s="13"/>
      <c r="L51" s="13">
        <f>C51*K51</f>
        <v>0</v>
      </c>
      <c r="M51" s="13"/>
      <c r="N51" s="13">
        <f>C51*M51</f>
        <v>0</v>
      </c>
      <c r="O51" s="13"/>
      <c r="P51" s="13">
        <f>O51*M51</f>
        <v>0</v>
      </c>
      <c r="Q51" s="13"/>
      <c r="R51" s="13">
        <f>C51*Q51</f>
        <v>0</v>
      </c>
      <c r="S51" s="19">
        <f t="shared" si="16"/>
        <v>0</v>
      </c>
      <c r="T51" s="13">
        <f>C51*E51</f>
        <v>0</v>
      </c>
      <c r="U51" s="13">
        <f>G51*F51</f>
        <v>0</v>
      </c>
      <c r="V51" s="13">
        <f>C51*I51</f>
        <v>0</v>
      </c>
      <c r="W51" s="13">
        <f>C51*K51</f>
        <v>0</v>
      </c>
      <c r="X51" s="13">
        <f>C51*M51</f>
        <v>0</v>
      </c>
      <c r="Y51" s="13">
        <f>O51*M51</f>
        <v>0</v>
      </c>
      <c r="Z51" s="13">
        <f>C51*Q51</f>
        <v>0</v>
      </c>
      <c r="AA51" s="13">
        <f t="shared" si="17"/>
        <v>0</v>
      </c>
    </row>
    <row r="52" spans="1:27" ht="15.75" thickBot="1" x14ac:dyDescent="0.3">
      <c r="A52" s="7">
        <v>21</v>
      </c>
      <c r="B52" s="2" t="s">
        <v>94</v>
      </c>
      <c r="C52" s="12">
        <v>2</v>
      </c>
      <c r="D52" s="17" t="s">
        <v>37</v>
      </c>
      <c r="E52" s="23"/>
      <c r="F52" s="12"/>
      <c r="G52" s="12">
        <f>SUM(T53:T62)</f>
        <v>8.9439999999999991</v>
      </c>
      <c r="H52" s="12">
        <f>SUM(U53:U62)</f>
        <v>402.47999999999996</v>
      </c>
      <c r="I52" s="12"/>
      <c r="J52" s="12">
        <f>SUM(V53:V62)</f>
        <v>180.09427340000002</v>
      </c>
      <c r="K52" s="12"/>
      <c r="L52" s="12">
        <f>SUM(W53:W62)</f>
        <v>0</v>
      </c>
      <c r="M52" s="12"/>
      <c r="N52" s="12">
        <f>SUM(X53:X62)</f>
        <v>91.890495000000001</v>
      </c>
      <c r="O52" s="12"/>
      <c r="P52" s="12">
        <f>SUM(Y53:Y62)</f>
        <v>0</v>
      </c>
      <c r="Q52" s="12"/>
      <c r="R52" s="12">
        <f>SUM(Z53:Z62)</f>
        <v>0</v>
      </c>
      <c r="S52" s="12">
        <f t="shared" si="16"/>
        <v>674.46476840000003</v>
      </c>
      <c r="T52" s="12"/>
      <c r="U52" s="12"/>
      <c r="V52" s="12"/>
      <c r="W52" s="12"/>
      <c r="X52" s="12"/>
      <c r="Y52" s="12"/>
      <c r="Z52" s="12"/>
      <c r="AA52" s="12">
        <f t="shared" si="17"/>
        <v>337.23238420000001</v>
      </c>
    </row>
    <row r="53" spans="1:27" ht="15.75" thickBot="1" x14ac:dyDescent="0.3">
      <c r="A53" s="7" t="s">
        <v>78</v>
      </c>
      <c r="B53" s="2" t="s">
        <v>95</v>
      </c>
      <c r="C53" s="12">
        <v>3.2</v>
      </c>
      <c r="D53" s="17" t="s">
        <v>30</v>
      </c>
      <c r="E53" s="23"/>
      <c r="F53" s="12"/>
      <c r="G53" s="12">
        <f>SUM(T54:T56)</f>
        <v>4.0999999999999996</v>
      </c>
      <c r="H53" s="12">
        <f>SUM(U54:U56)</f>
        <v>184.49999999999997</v>
      </c>
      <c r="I53" s="12"/>
      <c r="J53" s="12">
        <f>SUM(V54:V56)</f>
        <v>37.890646400000001</v>
      </c>
      <c r="K53" s="12"/>
      <c r="L53" s="12">
        <f>SUM(W54:W56)</f>
        <v>0</v>
      </c>
      <c r="M53" s="12"/>
      <c r="N53" s="12">
        <f>SUM(X54:X56)</f>
        <v>0</v>
      </c>
      <c r="O53" s="12"/>
      <c r="P53" s="12">
        <f>SUM(Y54:Y56)</f>
        <v>0</v>
      </c>
      <c r="Q53" s="12"/>
      <c r="R53" s="12">
        <f>SUM(Z54:Z56)</f>
        <v>0</v>
      </c>
      <c r="S53" s="12">
        <f t="shared" si="16"/>
        <v>222.39064639999998</v>
      </c>
      <c r="T53" s="12"/>
      <c r="U53" s="12"/>
      <c r="V53" s="12"/>
      <c r="W53" s="12"/>
      <c r="X53" s="12"/>
      <c r="Y53" s="12"/>
      <c r="Z53" s="12"/>
      <c r="AA53" s="12">
        <f t="shared" si="17"/>
        <v>69.49707699999999</v>
      </c>
    </row>
    <row r="54" spans="1:27" ht="15.75" thickBot="1" x14ac:dyDescent="0.3">
      <c r="A54" s="8"/>
      <c r="B54" s="3" t="s">
        <v>96</v>
      </c>
      <c r="C54" s="13">
        <v>0.24</v>
      </c>
      <c r="D54" s="18" t="s">
        <v>81</v>
      </c>
      <c r="E54" s="24">
        <v>15</v>
      </c>
      <c r="F54" s="13">
        <v>45</v>
      </c>
      <c r="G54" s="13">
        <f>C54*E54</f>
        <v>3.5999999999999996</v>
      </c>
      <c r="H54" s="13">
        <f>G54*F54</f>
        <v>161.99999999999997</v>
      </c>
      <c r="I54" s="13">
        <v>136.13406000000001</v>
      </c>
      <c r="J54" s="13">
        <f>C54*I54</f>
        <v>32.672174400000003</v>
      </c>
      <c r="K54" s="13"/>
      <c r="L54" s="13">
        <f>C54*K54</f>
        <v>0</v>
      </c>
      <c r="M54" s="13"/>
      <c r="N54" s="13">
        <f>C54*M54</f>
        <v>0</v>
      </c>
      <c r="O54" s="13"/>
      <c r="P54" s="13">
        <f>O54*M54</f>
        <v>0</v>
      </c>
      <c r="Q54" s="13"/>
      <c r="R54" s="13">
        <f>C54*Q54</f>
        <v>0</v>
      </c>
      <c r="S54" s="19">
        <f t="shared" si="16"/>
        <v>194.67217439999996</v>
      </c>
      <c r="T54" s="13">
        <f>C54*E54</f>
        <v>3.5999999999999996</v>
      </c>
      <c r="U54" s="13">
        <f>G54*F54</f>
        <v>161.99999999999997</v>
      </c>
      <c r="V54" s="13">
        <f>C54*I54</f>
        <v>32.672174400000003</v>
      </c>
      <c r="W54" s="13">
        <f>C54*K54</f>
        <v>0</v>
      </c>
      <c r="X54" s="13">
        <f>C54*M54</f>
        <v>0</v>
      </c>
      <c r="Y54" s="13">
        <f>O54*M54</f>
        <v>0</v>
      </c>
      <c r="Z54" s="13">
        <f>C54*Q54</f>
        <v>0</v>
      </c>
      <c r="AA54" s="13">
        <f t="shared" si="17"/>
        <v>811.13405999999986</v>
      </c>
    </row>
    <row r="55" spans="1:27" ht="15.75" thickBot="1" x14ac:dyDescent="0.3">
      <c r="A55" s="8"/>
      <c r="B55" s="3" t="s">
        <v>97</v>
      </c>
      <c r="C55" s="13">
        <v>1</v>
      </c>
      <c r="D55" s="18" t="s">
        <v>39</v>
      </c>
      <c r="E55" s="24">
        <v>0.5</v>
      </c>
      <c r="F55" s="13">
        <v>45</v>
      </c>
      <c r="G55" s="13">
        <f>C55*E55</f>
        <v>0.5</v>
      </c>
      <c r="H55" s="13">
        <f>G55*F55</f>
        <v>22.5</v>
      </c>
      <c r="I55" s="13"/>
      <c r="J55" s="13">
        <f>C55*I55</f>
        <v>0</v>
      </c>
      <c r="K55" s="13"/>
      <c r="L55" s="13">
        <f>C55*K55</f>
        <v>0</v>
      </c>
      <c r="M55" s="13"/>
      <c r="N55" s="13">
        <f>C55*M55</f>
        <v>0</v>
      </c>
      <c r="O55" s="13"/>
      <c r="P55" s="13">
        <f>O55*M55</f>
        <v>0</v>
      </c>
      <c r="Q55" s="13"/>
      <c r="R55" s="13">
        <f>C55*Q55</f>
        <v>0</v>
      </c>
      <c r="S55" s="19">
        <f t="shared" si="16"/>
        <v>22.5</v>
      </c>
      <c r="T55" s="13">
        <f>C55*E55</f>
        <v>0.5</v>
      </c>
      <c r="U55" s="13">
        <f>G55*F55</f>
        <v>22.5</v>
      </c>
      <c r="V55" s="13">
        <f>C55*I55</f>
        <v>0</v>
      </c>
      <c r="W55" s="13">
        <f>C55*K55</f>
        <v>0</v>
      </c>
      <c r="X55" s="13">
        <f>C55*M55</f>
        <v>0</v>
      </c>
      <c r="Y55" s="13">
        <f>O55*M55</f>
        <v>0</v>
      </c>
      <c r="Z55" s="13">
        <f>C55*Q55</f>
        <v>0</v>
      </c>
      <c r="AA55" s="13">
        <f t="shared" si="17"/>
        <v>22.5</v>
      </c>
    </row>
    <row r="56" spans="1:27" ht="15.75" thickBot="1" x14ac:dyDescent="0.3">
      <c r="A56" s="8"/>
      <c r="B56" s="3" t="s">
        <v>98</v>
      </c>
      <c r="C56" s="13">
        <v>0.1</v>
      </c>
      <c r="D56" s="18" t="s">
        <v>33</v>
      </c>
      <c r="E56" s="24"/>
      <c r="F56" s="13"/>
      <c r="G56" s="13">
        <f>C56*E56</f>
        <v>0</v>
      </c>
      <c r="H56" s="13">
        <f>G56*F56</f>
        <v>0</v>
      </c>
      <c r="I56" s="13">
        <v>52.184719999999999</v>
      </c>
      <c r="J56" s="13">
        <f>C56*I56</f>
        <v>5.2184720000000002</v>
      </c>
      <c r="K56" s="13"/>
      <c r="L56" s="13">
        <f>C56*K56</f>
        <v>0</v>
      </c>
      <c r="M56" s="13"/>
      <c r="N56" s="13">
        <f>C56*M56</f>
        <v>0</v>
      </c>
      <c r="O56" s="13"/>
      <c r="P56" s="13">
        <f>O56*M56</f>
        <v>0</v>
      </c>
      <c r="Q56" s="13"/>
      <c r="R56" s="13">
        <f>C56*Q56</f>
        <v>0</v>
      </c>
      <c r="S56" s="19">
        <f t="shared" si="16"/>
        <v>5.2184720000000002</v>
      </c>
      <c r="T56" s="13">
        <f>C56*E56</f>
        <v>0</v>
      </c>
      <c r="U56" s="13">
        <f>G56*F56</f>
        <v>0</v>
      </c>
      <c r="V56" s="13">
        <f>C56*I56</f>
        <v>5.2184720000000002</v>
      </c>
      <c r="W56" s="13">
        <f>C56*K56</f>
        <v>0</v>
      </c>
      <c r="X56" s="13">
        <f>C56*M56</f>
        <v>0</v>
      </c>
      <c r="Y56" s="13">
        <f>O56*M56</f>
        <v>0</v>
      </c>
      <c r="Z56" s="13">
        <f>C56*Q56</f>
        <v>0</v>
      </c>
      <c r="AA56" s="13">
        <f t="shared" si="17"/>
        <v>52.184719999999999</v>
      </c>
    </row>
    <row r="57" spans="1:27" ht="15.75" thickBot="1" x14ac:dyDescent="0.3">
      <c r="A57" s="7" t="s">
        <v>63</v>
      </c>
      <c r="B57" s="2" t="s">
        <v>99</v>
      </c>
      <c r="C57" s="12">
        <v>12</v>
      </c>
      <c r="D57" s="17" t="s">
        <v>30</v>
      </c>
      <c r="E57" s="23"/>
      <c r="F57" s="12"/>
      <c r="G57" s="12">
        <f>SUM(T58:T62)</f>
        <v>4.8439999999999994</v>
      </c>
      <c r="H57" s="12">
        <f>SUM(U58:U62)</f>
        <v>217.98</v>
      </c>
      <c r="I57" s="12"/>
      <c r="J57" s="12">
        <f>SUM(V58:V62)</f>
        <v>142.20362699999998</v>
      </c>
      <c r="K57" s="12"/>
      <c r="L57" s="12">
        <f>SUM(W58:W62)</f>
        <v>0</v>
      </c>
      <c r="M57" s="12"/>
      <c r="N57" s="12">
        <f>SUM(X58:X62)</f>
        <v>91.890495000000001</v>
      </c>
      <c r="O57" s="12"/>
      <c r="P57" s="12">
        <f>SUM(Y58:Y62)</f>
        <v>0</v>
      </c>
      <c r="Q57" s="12"/>
      <c r="R57" s="12">
        <f>SUM(Z58:Z62)</f>
        <v>0</v>
      </c>
      <c r="S57" s="12">
        <f t="shared" si="16"/>
        <v>452.07412199999999</v>
      </c>
      <c r="T57" s="12"/>
      <c r="U57" s="12"/>
      <c r="V57" s="12"/>
      <c r="W57" s="12"/>
      <c r="X57" s="12"/>
      <c r="Y57" s="12"/>
      <c r="Z57" s="12"/>
      <c r="AA57" s="12">
        <f t="shared" si="17"/>
        <v>37.672843499999999</v>
      </c>
    </row>
    <row r="58" spans="1:27" ht="15.75" thickBot="1" x14ac:dyDescent="0.3">
      <c r="A58" s="8"/>
      <c r="B58" s="3" t="s">
        <v>100</v>
      </c>
      <c r="C58" s="13">
        <v>0.6</v>
      </c>
      <c r="D58" s="18" t="s">
        <v>33</v>
      </c>
      <c r="E58" s="24">
        <v>3</v>
      </c>
      <c r="F58" s="13">
        <v>45</v>
      </c>
      <c r="G58" s="13">
        <f>C58*E58</f>
        <v>1.7999999999999998</v>
      </c>
      <c r="H58" s="13">
        <f>G58*F58</f>
        <v>80.999999999999986</v>
      </c>
      <c r="I58" s="13">
        <v>52.184719999999999</v>
      </c>
      <c r="J58" s="13">
        <f>C58*I58</f>
        <v>31.310831999999998</v>
      </c>
      <c r="K58" s="13"/>
      <c r="L58" s="13">
        <f>C58*K58</f>
        <v>0</v>
      </c>
      <c r="M58" s="13"/>
      <c r="N58" s="13">
        <f>C58*M58</f>
        <v>0</v>
      </c>
      <c r="O58" s="13"/>
      <c r="P58" s="13">
        <f>O58*M58</f>
        <v>0</v>
      </c>
      <c r="Q58" s="13"/>
      <c r="R58" s="13">
        <f>C58*Q58</f>
        <v>0</v>
      </c>
      <c r="S58" s="19">
        <f t="shared" si="16"/>
        <v>112.31083199999998</v>
      </c>
      <c r="T58" s="13">
        <f>C58*E58</f>
        <v>1.7999999999999998</v>
      </c>
      <c r="U58" s="13">
        <f>G58*F58</f>
        <v>80.999999999999986</v>
      </c>
      <c r="V58" s="13">
        <f>C58*I58</f>
        <v>31.310831999999998</v>
      </c>
      <c r="W58" s="13">
        <f>C58*K58</f>
        <v>0</v>
      </c>
      <c r="X58" s="13">
        <f>C58*M58</f>
        <v>0</v>
      </c>
      <c r="Y58" s="13">
        <f>O58*M58</f>
        <v>0</v>
      </c>
      <c r="Z58" s="13">
        <f>C58*Q58</f>
        <v>0</v>
      </c>
      <c r="AA58" s="13">
        <f t="shared" si="17"/>
        <v>187.18471999999997</v>
      </c>
    </row>
    <row r="59" spans="1:27" ht="15.75" thickBot="1" x14ac:dyDescent="0.3">
      <c r="A59" s="8"/>
      <c r="B59" s="3" t="s">
        <v>101</v>
      </c>
      <c r="C59" s="13">
        <v>54</v>
      </c>
      <c r="D59" s="18" t="s">
        <v>72</v>
      </c>
      <c r="E59" s="24">
        <v>1.0999999999999999E-2</v>
      </c>
      <c r="F59" s="13">
        <v>45</v>
      </c>
      <c r="G59" s="13">
        <f>C59*E59</f>
        <v>0.59399999999999997</v>
      </c>
      <c r="H59" s="13">
        <f>G59*F59</f>
        <v>26.73</v>
      </c>
      <c r="I59" s="13">
        <v>0.56723000000000001</v>
      </c>
      <c r="J59" s="13">
        <f>C59*I59</f>
        <v>30.630420000000001</v>
      </c>
      <c r="K59" s="13"/>
      <c r="L59" s="13">
        <f>C59*K59</f>
        <v>0</v>
      </c>
      <c r="M59" s="13"/>
      <c r="N59" s="13">
        <f>C59*M59</f>
        <v>0</v>
      </c>
      <c r="O59" s="13"/>
      <c r="P59" s="13">
        <f>O59*M59</f>
        <v>0</v>
      </c>
      <c r="Q59" s="13"/>
      <c r="R59" s="13">
        <f>C59*Q59</f>
        <v>0</v>
      </c>
      <c r="S59" s="19">
        <f t="shared" si="16"/>
        <v>57.360420000000005</v>
      </c>
      <c r="T59" s="13">
        <f>C59*E59</f>
        <v>0.59399999999999997</v>
      </c>
      <c r="U59" s="13">
        <f>G59*F59</f>
        <v>26.73</v>
      </c>
      <c r="V59" s="13">
        <f>C59*I59</f>
        <v>30.630420000000001</v>
      </c>
      <c r="W59" s="13">
        <f>C59*K59</f>
        <v>0</v>
      </c>
      <c r="X59" s="13">
        <f>C59*M59</f>
        <v>0</v>
      </c>
      <c r="Y59" s="13">
        <f>O59*M59</f>
        <v>0</v>
      </c>
      <c r="Z59" s="13">
        <f>C59*Q59</f>
        <v>0</v>
      </c>
      <c r="AA59" s="13">
        <f t="shared" si="17"/>
        <v>1.06223</v>
      </c>
    </row>
    <row r="60" spans="1:27" ht="15.75" thickBot="1" x14ac:dyDescent="0.3">
      <c r="A60" s="8"/>
      <c r="B60" s="3" t="s">
        <v>102</v>
      </c>
      <c r="C60" s="13">
        <v>1.25</v>
      </c>
      <c r="D60" s="18" t="s">
        <v>33</v>
      </c>
      <c r="E60" s="24">
        <v>1</v>
      </c>
      <c r="F60" s="13">
        <v>45</v>
      </c>
      <c r="G60" s="13">
        <f>C60*E60</f>
        <v>1.25</v>
      </c>
      <c r="H60" s="13">
        <f>G60*F60</f>
        <v>56.25</v>
      </c>
      <c r="I60" s="13">
        <v>53.319180000000003</v>
      </c>
      <c r="J60" s="13">
        <f>C60*I60</f>
        <v>66.648975000000007</v>
      </c>
      <c r="K60" s="13"/>
      <c r="L60" s="13">
        <f>C60*K60</f>
        <v>0</v>
      </c>
      <c r="M60" s="13"/>
      <c r="N60" s="13">
        <f>C60*M60</f>
        <v>0</v>
      </c>
      <c r="O60" s="13"/>
      <c r="P60" s="13">
        <f>O60*M60</f>
        <v>0</v>
      </c>
      <c r="Q60" s="13"/>
      <c r="R60" s="13">
        <f>C60*Q60</f>
        <v>0</v>
      </c>
      <c r="S60" s="19">
        <f t="shared" si="16"/>
        <v>122.89897500000001</v>
      </c>
      <c r="T60" s="13">
        <f>C60*E60</f>
        <v>1.25</v>
      </c>
      <c r="U60" s="13">
        <f>G60*F60</f>
        <v>56.25</v>
      </c>
      <c r="V60" s="13">
        <f>C60*I60</f>
        <v>66.648975000000007</v>
      </c>
      <c r="W60" s="13">
        <f>C60*K60</f>
        <v>0</v>
      </c>
      <c r="X60" s="13">
        <f>C60*M60</f>
        <v>0</v>
      </c>
      <c r="Y60" s="13">
        <f>O60*M60</f>
        <v>0</v>
      </c>
      <c r="Z60" s="13">
        <f>C60*Q60</f>
        <v>0</v>
      </c>
      <c r="AA60" s="13">
        <f t="shared" si="17"/>
        <v>98.319180000000003</v>
      </c>
    </row>
    <row r="61" spans="1:27" ht="15.75" thickBot="1" x14ac:dyDescent="0.3">
      <c r="A61" s="8"/>
      <c r="B61" s="3" t="s">
        <v>103</v>
      </c>
      <c r="C61" s="13">
        <v>12</v>
      </c>
      <c r="D61" s="18" t="s">
        <v>30</v>
      </c>
      <c r="E61" s="24">
        <v>0.1</v>
      </c>
      <c r="F61" s="13">
        <v>45</v>
      </c>
      <c r="G61" s="13">
        <f>C61*E61</f>
        <v>1.2000000000000002</v>
      </c>
      <c r="H61" s="13">
        <f>G61*F61</f>
        <v>54.000000000000007</v>
      </c>
      <c r="I61" s="13">
        <v>1.13445</v>
      </c>
      <c r="J61" s="13">
        <f>C61*I61</f>
        <v>13.613399999999999</v>
      </c>
      <c r="K61" s="13"/>
      <c r="L61" s="13">
        <f>C61*K61</f>
        <v>0</v>
      </c>
      <c r="M61" s="13"/>
      <c r="N61" s="13">
        <f>C61*M61</f>
        <v>0</v>
      </c>
      <c r="O61" s="13"/>
      <c r="P61" s="13">
        <f>O61*M61</f>
        <v>0</v>
      </c>
      <c r="Q61" s="13"/>
      <c r="R61" s="13">
        <f>C61*Q61</f>
        <v>0</v>
      </c>
      <c r="S61" s="19">
        <f t="shared" si="16"/>
        <v>67.613400000000013</v>
      </c>
      <c r="T61" s="13">
        <f>C61*E61</f>
        <v>1.2000000000000002</v>
      </c>
      <c r="U61" s="13">
        <f>G61*F61</f>
        <v>54.000000000000007</v>
      </c>
      <c r="V61" s="13">
        <f>C61*I61</f>
        <v>13.613399999999999</v>
      </c>
      <c r="W61" s="13">
        <f>C61*K61</f>
        <v>0</v>
      </c>
      <c r="X61" s="13">
        <f>C61*M61</f>
        <v>0</v>
      </c>
      <c r="Y61" s="13">
        <f>O61*M61</f>
        <v>0</v>
      </c>
      <c r="Z61" s="13">
        <f>C61*Q61</f>
        <v>0</v>
      </c>
      <c r="AA61" s="13">
        <f t="shared" si="17"/>
        <v>5.6344500000000011</v>
      </c>
    </row>
    <row r="62" spans="1:27" ht="15.75" thickBot="1" x14ac:dyDescent="0.3">
      <c r="A62" s="8"/>
      <c r="B62" s="3" t="s">
        <v>75</v>
      </c>
      <c r="C62" s="13">
        <v>1.5</v>
      </c>
      <c r="D62" s="18" t="s">
        <v>76</v>
      </c>
      <c r="E62" s="24"/>
      <c r="F62" s="13"/>
      <c r="G62" s="13">
        <f>C62*E62</f>
        <v>0</v>
      </c>
      <c r="H62" s="13">
        <f>G62*F62</f>
        <v>0</v>
      </c>
      <c r="I62" s="13"/>
      <c r="J62" s="13">
        <f>C62*I62</f>
        <v>0</v>
      </c>
      <c r="K62" s="13"/>
      <c r="L62" s="13">
        <f>C62*K62</f>
        <v>0</v>
      </c>
      <c r="M62" s="13">
        <v>61.260330000000003</v>
      </c>
      <c r="N62" s="13">
        <f>C62*M62</f>
        <v>91.890495000000001</v>
      </c>
      <c r="O62" s="13"/>
      <c r="P62" s="13">
        <f>O62*M62</f>
        <v>0</v>
      </c>
      <c r="Q62" s="13"/>
      <c r="R62" s="13">
        <f>C62*Q62</f>
        <v>0</v>
      </c>
      <c r="S62" s="19">
        <f t="shared" si="16"/>
        <v>91.890495000000001</v>
      </c>
      <c r="T62" s="13">
        <f>C62*E62</f>
        <v>0</v>
      </c>
      <c r="U62" s="13">
        <f>G62*F62</f>
        <v>0</v>
      </c>
      <c r="V62" s="13">
        <f>C62*I62</f>
        <v>0</v>
      </c>
      <c r="W62" s="13">
        <f>C62*K62</f>
        <v>0</v>
      </c>
      <c r="X62" s="13">
        <f>C62*M62</f>
        <v>91.890495000000001</v>
      </c>
      <c r="Y62" s="13">
        <f>O62*M62</f>
        <v>0</v>
      </c>
      <c r="Z62" s="13">
        <f>C62*Q62</f>
        <v>0</v>
      </c>
      <c r="AA62" s="13">
        <f t="shared" si="17"/>
        <v>61.260330000000003</v>
      </c>
    </row>
    <row r="63" spans="1:27" ht="15.75" thickBot="1" x14ac:dyDescent="0.3">
      <c r="A63" s="7">
        <v>24</v>
      </c>
      <c r="B63" s="2" t="s">
        <v>104</v>
      </c>
      <c r="C63" s="12">
        <v>2</v>
      </c>
      <c r="D63" s="17" t="s">
        <v>37</v>
      </c>
      <c r="E63" s="23"/>
      <c r="F63" s="12"/>
      <c r="G63" s="12">
        <f>SUM(T64:T70)</f>
        <v>10.176000000000002</v>
      </c>
      <c r="H63" s="12">
        <f>SUM(U64:U70)</f>
        <v>457.91999999999996</v>
      </c>
      <c r="I63" s="12"/>
      <c r="J63" s="12">
        <f>SUM(V64:V70)</f>
        <v>192.99273399999998</v>
      </c>
      <c r="K63" s="12"/>
      <c r="L63" s="12">
        <f>SUM(W64:W70)</f>
        <v>0</v>
      </c>
      <c r="M63" s="12"/>
      <c r="N63" s="12">
        <f>SUM(X64:X70)</f>
        <v>158.82308</v>
      </c>
      <c r="O63" s="12"/>
      <c r="P63" s="12">
        <f>SUM(Y64:Y70)</f>
        <v>0</v>
      </c>
      <c r="Q63" s="12"/>
      <c r="R63" s="12">
        <f>SUM(Z64:Z70)</f>
        <v>0</v>
      </c>
      <c r="S63" s="12">
        <f t="shared" si="16"/>
        <v>809.735814</v>
      </c>
      <c r="T63" s="12"/>
      <c r="U63" s="12"/>
      <c r="V63" s="12"/>
      <c r="W63" s="12"/>
      <c r="X63" s="12"/>
      <c r="Y63" s="12"/>
      <c r="Z63" s="12"/>
      <c r="AA63" s="12">
        <f t="shared" si="17"/>
        <v>404.867907</v>
      </c>
    </row>
    <row r="64" spans="1:27" ht="15.75" thickBot="1" x14ac:dyDescent="0.3">
      <c r="A64" s="7" t="s">
        <v>105</v>
      </c>
      <c r="B64" s="2" t="s">
        <v>106</v>
      </c>
      <c r="C64" s="12">
        <v>13.6</v>
      </c>
      <c r="D64" s="17" t="s">
        <v>30</v>
      </c>
      <c r="E64" s="23"/>
      <c r="F64" s="12"/>
      <c r="G64" s="12">
        <f>SUM(T65:T68)</f>
        <v>10.176000000000002</v>
      </c>
      <c r="H64" s="12">
        <f>SUM(U65:U68)</f>
        <v>457.91999999999996</v>
      </c>
      <c r="I64" s="12"/>
      <c r="J64" s="12">
        <f>SUM(V65:V68)</f>
        <v>192.99273399999998</v>
      </c>
      <c r="K64" s="12"/>
      <c r="L64" s="12">
        <f>SUM(W65:W68)</f>
        <v>0</v>
      </c>
      <c r="M64" s="12"/>
      <c r="N64" s="12">
        <f>SUM(X65:X68)</f>
        <v>0</v>
      </c>
      <c r="O64" s="12"/>
      <c r="P64" s="12">
        <f>SUM(Y65:Y68)</f>
        <v>0</v>
      </c>
      <c r="Q64" s="12"/>
      <c r="R64" s="12">
        <f>SUM(Z65:Z68)</f>
        <v>0</v>
      </c>
      <c r="S64" s="12">
        <f t="shared" si="16"/>
        <v>650.912734</v>
      </c>
      <c r="T64" s="12"/>
      <c r="U64" s="12"/>
      <c r="V64" s="12"/>
      <c r="W64" s="12"/>
      <c r="X64" s="12"/>
      <c r="Y64" s="12"/>
      <c r="Z64" s="12"/>
      <c r="AA64" s="12">
        <f t="shared" si="17"/>
        <v>47.861230441176474</v>
      </c>
    </row>
    <row r="65" spans="1:27" ht="15.75" thickBot="1" x14ac:dyDescent="0.3">
      <c r="A65" s="8"/>
      <c r="B65" s="3" t="s">
        <v>107</v>
      </c>
      <c r="C65" s="13">
        <v>24.8</v>
      </c>
      <c r="D65" s="18" t="s">
        <v>41</v>
      </c>
      <c r="E65" s="24">
        <v>0.15</v>
      </c>
      <c r="F65" s="13">
        <v>45</v>
      </c>
      <c r="G65" s="13">
        <f>C65*E65</f>
        <v>3.7199999999999998</v>
      </c>
      <c r="H65" s="13">
        <f>G65*F65</f>
        <v>167.39999999999998</v>
      </c>
      <c r="I65" s="13">
        <v>2.0420099999999999</v>
      </c>
      <c r="J65" s="13">
        <f>C65*I65</f>
        <v>50.641847999999996</v>
      </c>
      <c r="K65" s="13"/>
      <c r="L65" s="13">
        <f>C65*K65</f>
        <v>0</v>
      </c>
      <c r="M65" s="13"/>
      <c r="N65" s="13">
        <f>C65*M65</f>
        <v>0</v>
      </c>
      <c r="O65" s="13"/>
      <c r="P65" s="13">
        <f>O65*M65</f>
        <v>0</v>
      </c>
      <c r="Q65" s="13"/>
      <c r="R65" s="13">
        <f>C65*Q65</f>
        <v>0</v>
      </c>
      <c r="S65" s="19">
        <f t="shared" si="16"/>
        <v>218.04184799999996</v>
      </c>
      <c r="T65" s="13">
        <f>C65*E65</f>
        <v>3.7199999999999998</v>
      </c>
      <c r="U65" s="13">
        <f>G65*F65</f>
        <v>167.39999999999998</v>
      </c>
      <c r="V65" s="13">
        <f>C65*I65</f>
        <v>50.641847999999996</v>
      </c>
      <c r="W65" s="13">
        <f>C65*K65</f>
        <v>0</v>
      </c>
      <c r="X65" s="13">
        <f>C65*M65</f>
        <v>0</v>
      </c>
      <c r="Y65" s="13">
        <f>O65*M65</f>
        <v>0</v>
      </c>
      <c r="Z65" s="13">
        <f>C65*Q65</f>
        <v>0</v>
      </c>
      <c r="AA65" s="13">
        <f t="shared" si="17"/>
        <v>8.7920099999999977</v>
      </c>
    </row>
    <row r="66" spans="1:27" ht="15.75" thickBot="1" x14ac:dyDescent="0.3">
      <c r="A66" s="8"/>
      <c r="B66" s="3" t="s">
        <v>108</v>
      </c>
      <c r="C66" s="13">
        <v>8</v>
      </c>
      <c r="D66" s="18" t="s">
        <v>55</v>
      </c>
      <c r="E66" s="24">
        <v>0.05</v>
      </c>
      <c r="F66" s="13">
        <v>45</v>
      </c>
      <c r="G66" s="13">
        <f>C66*E66</f>
        <v>0.4</v>
      </c>
      <c r="H66" s="13">
        <f>G66*F66</f>
        <v>18</v>
      </c>
      <c r="I66" s="13">
        <v>1.7016800000000001</v>
      </c>
      <c r="J66" s="13">
        <f>C66*I66</f>
        <v>13.613440000000001</v>
      </c>
      <c r="K66" s="13"/>
      <c r="L66" s="13">
        <f>C66*K66</f>
        <v>0</v>
      </c>
      <c r="M66" s="13"/>
      <c r="N66" s="13">
        <f>C66*M66</f>
        <v>0</v>
      </c>
      <c r="O66" s="13"/>
      <c r="P66" s="13">
        <f>O66*M66</f>
        <v>0</v>
      </c>
      <c r="Q66" s="13"/>
      <c r="R66" s="13">
        <f>C66*Q66</f>
        <v>0</v>
      </c>
      <c r="S66" s="19">
        <f t="shared" ref="S66:S97" si="18">SUM(H66,J66,L66,N66,R66)</f>
        <v>31.613440000000001</v>
      </c>
      <c r="T66" s="13">
        <f>C66*E66</f>
        <v>0.4</v>
      </c>
      <c r="U66" s="13">
        <f>G66*F66</f>
        <v>18</v>
      </c>
      <c r="V66" s="13">
        <f>C66*I66</f>
        <v>13.613440000000001</v>
      </c>
      <c r="W66" s="13">
        <f>C66*K66</f>
        <v>0</v>
      </c>
      <c r="X66" s="13">
        <f>C66*M66</f>
        <v>0</v>
      </c>
      <c r="Y66" s="13">
        <f>O66*M66</f>
        <v>0</v>
      </c>
      <c r="Z66" s="13">
        <f>C66*Q66</f>
        <v>0</v>
      </c>
      <c r="AA66" s="13">
        <f t="shared" si="17"/>
        <v>3.9516800000000001</v>
      </c>
    </row>
    <row r="67" spans="1:27" ht="15.75" thickBot="1" x14ac:dyDescent="0.3">
      <c r="A67" s="8"/>
      <c r="B67" s="3" t="s">
        <v>109</v>
      </c>
      <c r="C67" s="13">
        <v>12</v>
      </c>
      <c r="D67" s="18" t="s">
        <v>55</v>
      </c>
      <c r="E67" s="24">
        <v>0.05</v>
      </c>
      <c r="F67" s="13">
        <v>45</v>
      </c>
      <c r="G67" s="13">
        <f>C67*E67</f>
        <v>0.60000000000000009</v>
      </c>
      <c r="H67" s="13">
        <f>G67*F67</f>
        <v>27.000000000000004</v>
      </c>
      <c r="I67" s="13">
        <v>1.7016800000000001</v>
      </c>
      <c r="J67" s="13">
        <f>C67*I67</f>
        <v>20.420160000000003</v>
      </c>
      <c r="K67" s="13"/>
      <c r="L67" s="13">
        <f>C67*K67</f>
        <v>0</v>
      </c>
      <c r="M67" s="13"/>
      <c r="N67" s="13">
        <f>C67*M67</f>
        <v>0</v>
      </c>
      <c r="O67" s="13"/>
      <c r="P67" s="13">
        <f>O67*M67</f>
        <v>0</v>
      </c>
      <c r="Q67" s="13"/>
      <c r="R67" s="13">
        <f>C67*Q67</f>
        <v>0</v>
      </c>
      <c r="S67" s="19">
        <f t="shared" si="18"/>
        <v>47.42016000000001</v>
      </c>
      <c r="T67" s="13">
        <f>C67*E67</f>
        <v>0.60000000000000009</v>
      </c>
      <c r="U67" s="13">
        <f>G67*F67</f>
        <v>27.000000000000004</v>
      </c>
      <c r="V67" s="13">
        <f>C67*I67</f>
        <v>20.420160000000003</v>
      </c>
      <c r="W67" s="13">
        <f>C67*K67</f>
        <v>0</v>
      </c>
      <c r="X67" s="13">
        <f>C67*M67</f>
        <v>0</v>
      </c>
      <c r="Y67" s="13">
        <f>O67*M67</f>
        <v>0</v>
      </c>
      <c r="Z67" s="13">
        <f>C67*Q67</f>
        <v>0</v>
      </c>
      <c r="AA67" s="13">
        <f t="shared" ref="AA67:AA79" si="19">IF(C67&gt;0,S67/C67,0)</f>
        <v>3.951680000000001</v>
      </c>
    </row>
    <row r="68" spans="1:27" ht="15.75" thickBot="1" x14ac:dyDescent="0.3">
      <c r="A68" s="8"/>
      <c r="B68" s="3" t="s">
        <v>110</v>
      </c>
      <c r="C68" s="13">
        <v>13.64</v>
      </c>
      <c r="D68" s="18" t="s">
        <v>30</v>
      </c>
      <c r="E68" s="24">
        <v>0.4</v>
      </c>
      <c r="F68" s="13">
        <v>45</v>
      </c>
      <c r="G68" s="13">
        <f>C68*E68</f>
        <v>5.4560000000000004</v>
      </c>
      <c r="H68" s="13">
        <f>G68*F68</f>
        <v>245.52</v>
      </c>
      <c r="I68" s="13">
        <v>7.9411500000000004</v>
      </c>
      <c r="J68" s="13">
        <f>C68*I68</f>
        <v>108.31728600000001</v>
      </c>
      <c r="K68" s="13"/>
      <c r="L68" s="13">
        <f>C68*K68</f>
        <v>0</v>
      </c>
      <c r="M68" s="13"/>
      <c r="N68" s="13">
        <f>C68*M68</f>
        <v>0</v>
      </c>
      <c r="O68" s="13"/>
      <c r="P68" s="13">
        <f>O68*M68</f>
        <v>0</v>
      </c>
      <c r="Q68" s="13"/>
      <c r="R68" s="13">
        <f>C68*Q68</f>
        <v>0</v>
      </c>
      <c r="S68" s="19">
        <f t="shared" si="18"/>
        <v>353.83728600000001</v>
      </c>
      <c r="T68" s="13">
        <f>C68*E68</f>
        <v>5.4560000000000004</v>
      </c>
      <c r="U68" s="13">
        <f>G68*F68</f>
        <v>245.52</v>
      </c>
      <c r="V68" s="13">
        <f>C68*I68</f>
        <v>108.31728600000001</v>
      </c>
      <c r="W68" s="13">
        <f>C68*K68</f>
        <v>0</v>
      </c>
      <c r="X68" s="13">
        <f>C68*M68</f>
        <v>0</v>
      </c>
      <c r="Y68" s="13">
        <f>O68*M68</f>
        <v>0</v>
      </c>
      <c r="Z68" s="13">
        <f>C68*Q68</f>
        <v>0</v>
      </c>
      <c r="AA68" s="13">
        <f t="shared" si="19"/>
        <v>25.94115</v>
      </c>
    </row>
    <row r="69" spans="1:27" ht="15.75" thickBot="1" x14ac:dyDescent="0.3">
      <c r="A69" s="7">
        <v>50</v>
      </c>
      <c r="B69" s="2" t="s">
        <v>111</v>
      </c>
      <c r="C69" s="12">
        <v>2</v>
      </c>
      <c r="D69" s="17" t="s">
        <v>37</v>
      </c>
      <c r="E69" s="23"/>
      <c r="F69" s="12"/>
      <c r="G69" s="12">
        <f>SUM(T70:T70)</f>
        <v>0</v>
      </c>
      <c r="H69" s="12">
        <f>SUM(U70:U70)</f>
        <v>0</v>
      </c>
      <c r="I69" s="12"/>
      <c r="J69" s="12">
        <f>SUM(V70:V70)</f>
        <v>0</v>
      </c>
      <c r="K69" s="12"/>
      <c r="L69" s="12">
        <f>SUM(W70:W70)</f>
        <v>0</v>
      </c>
      <c r="M69" s="12"/>
      <c r="N69" s="12">
        <f>SUM(X70:X70)</f>
        <v>158.82308</v>
      </c>
      <c r="O69" s="12"/>
      <c r="P69" s="12">
        <f>SUM(Y70:Y70)</f>
        <v>0</v>
      </c>
      <c r="Q69" s="12"/>
      <c r="R69" s="12">
        <f>SUM(Z70:Z70)</f>
        <v>0</v>
      </c>
      <c r="S69" s="12">
        <f t="shared" si="18"/>
        <v>158.82308</v>
      </c>
      <c r="T69" s="12"/>
      <c r="U69" s="12"/>
      <c r="V69" s="12"/>
      <c r="W69" s="12"/>
      <c r="X69" s="12"/>
      <c r="Y69" s="12"/>
      <c r="Z69" s="12"/>
      <c r="AA69" s="12">
        <f t="shared" si="19"/>
        <v>79.411540000000002</v>
      </c>
    </row>
    <row r="70" spans="1:27" ht="15.75" thickBot="1" x14ac:dyDescent="0.3">
      <c r="A70" s="8"/>
      <c r="B70" s="3" t="s">
        <v>112</v>
      </c>
      <c r="C70" s="13">
        <v>1</v>
      </c>
      <c r="D70" s="18" t="s">
        <v>39</v>
      </c>
      <c r="E70" s="24"/>
      <c r="F70" s="13"/>
      <c r="G70" s="13">
        <f>C70*E70</f>
        <v>0</v>
      </c>
      <c r="H70" s="13">
        <f>G70*F70</f>
        <v>0</v>
      </c>
      <c r="I70" s="13"/>
      <c r="J70" s="13">
        <f>C70*I70</f>
        <v>0</v>
      </c>
      <c r="K70" s="13"/>
      <c r="L70" s="13">
        <f>C70*K70</f>
        <v>0</v>
      </c>
      <c r="M70" s="13">
        <v>158.82308</v>
      </c>
      <c r="N70" s="13">
        <f>C70*M70</f>
        <v>158.82308</v>
      </c>
      <c r="O70" s="13"/>
      <c r="P70" s="13">
        <f>O70*M70</f>
        <v>0</v>
      </c>
      <c r="Q70" s="13"/>
      <c r="R70" s="13">
        <f>C70*Q70</f>
        <v>0</v>
      </c>
      <c r="S70" s="19">
        <f t="shared" si="18"/>
        <v>158.82308</v>
      </c>
      <c r="T70" s="13">
        <f>C70*E70</f>
        <v>0</v>
      </c>
      <c r="U70" s="13">
        <f>G70*F70</f>
        <v>0</v>
      </c>
      <c r="V70" s="13">
        <f>C70*I70</f>
        <v>0</v>
      </c>
      <c r="W70" s="13">
        <f>C70*K70</f>
        <v>0</v>
      </c>
      <c r="X70" s="13">
        <f>C70*M70</f>
        <v>158.82308</v>
      </c>
      <c r="Y70" s="13">
        <f>O70*M70</f>
        <v>0</v>
      </c>
      <c r="Z70" s="13">
        <f>C70*Q70</f>
        <v>0</v>
      </c>
      <c r="AA70" s="13">
        <f t="shared" si="19"/>
        <v>158.82308</v>
      </c>
    </row>
    <row r="71" spans="1:27" ht="15.75" thickBot="1" x14ac:dyDescent="0.3">
      <c r="A71" s="7">
        <v>30</v>
      </c>
      <c r="B71" s="2" t="s">
        <v>113</v>
      </c>
      <c r="C71" s="12">
        <v>2</v>
      </c>
      <c r="D71" s="17" t="s">
        <v>37</v>
      </c>
      <c r="E71" s="23"/>
      <c r="F71" s="12"/>
      <c r="G71" s="12">
        <f>SUM(T72:T77)</f>
        <v>6</v>
      </c>
      <c r="H71" s="12">
        <f>SUM(U72:U77)</f>
        <v>270</v>
      </c>
      <c r="I71" s="12"/>
      <c r="J71" s="12">
        <f>SUM(V72:V77)</f>
        <v>449.24239999999998</v>
      </c>
      <c r="K71" s="12"/>
      <c r="L71" s="12">
        <f>SUM(W72:W77)</f>
        <v>0</v>
      </c>
      <c r="M71" s="12"/>
      <c r="N71" s="12">
        <f>SUM(X72:X77)</f>
        <v>0</v>
      </c>
      <c r="O71" s="12"/>
      <c r="P71" s="12">
        <f>SUM(Y72:Y77)</f>
        <v>0</v>
      </c>
      <c r="Q71" s="12"/>
      <c r="R71" s="12">
        <f>SUM(Z72:Z77)</f>
        <v>0</v>
      </c>
      <c r="S71" s="12">
        <f t="shared" si="18"/>
        <v>719.24239999999998</v>
      </c>
      <c r="T71" s="12"/>
      <c r="U71" s="12"/>
      <c r="V71" s="12"/>
      <c r="W71" s="12"/>
      <c r="X71" s="12"/>
      <c r="Y71" s="12"/>
      <c r="Z71" s="12"/>
      <c r="AA71" s="12">
        <f t="shared" si="19"/>
        <v>359.62119999999999</v>
      </c>
    </row>
    <row r="72" spans="1:27" ht="15.75" thickBot="1" x14ac:dyDescent="0.3">
      <c r="A72" s="7" t="s">
        <v>114</v>
      </c>
      <c r="B72" s="2" t="s">
        <v>106</v>
      </c>
      <c r="C72" s="12">
        <v>1.8</v>
      </c>
      <c r="D72" s="17" t="s">
        <v>30</v>
      </c>
      <c r="E72" s="23"/>
      <c r="F72" s="12"/>
      <c r="G72" s="12">
        <f>SUM(T73:T74)</f>
        <v>6</v>
      </c>
      <c r="H72" s="12">
        <f>SUM(U73:U74)</f>
        <v>270</v>
      </c>
      <c r="I72" s="12"/>
      <c r="J72" s="12">
        <f>SUM(V73:V74)</f>
        <v>267.73032000000001</v>
      </c>
      <c r="K72" s="12"/>
      <c r="L72" s="12">
        <f>SUM(W73:W74)</f>
        <v>0</v>
      </c>
      <c r="M72" s="12"/>
      <c r="N72" s="12">
        <f>SUM(X73:X74)</f>
        <v>0</v>
      </c>
      <c r="O72" s="12"/>
      <c r="P72" s="12">
        <f>SUM(Y73:Y74)</f>
        <v>0</v>
      </c>
      <c r="Q72" s="12"/>
      <c r="R72" s="12">
        <f>SUM(Z73:Z74)</f>
        <v>0</v>
      </c>
      <c r="S72" s="12">
        <f t="shared" si="18"/>
        <v>537.73032000000001</v>
      </c>
      <c r="T72" s="12"/>
      <c r="U72" s="12"/>
      <c r="V72" s="12"/>
      <c r="W72" s="12"/>
      <c r="X72" s="12"/>
      <c r="Y72" s="12"/>
      <c r="Z72" s="12"/>
      <c r="AA72" s="12">
        <f t="shared" si="19"/>
        <v>298.73906666666664</v>
      </c>
    </row>
    <row r="73" spans="1:27" ht="15.75" thickBot="1" x14ac:dyDescent="0.3">
      <c r="A73" s="8"/>
      <c r="B73" s="3" t="s">
        <v>115</v>
      </c>
      <c r="C73" s="13">
        <v>2</v>
      </c>
      <c r="D73" s="18" t="s">
        <v>55</v>
      </c>
      <c r="E73" s="24">
        <v>1</v>
      </c>
      <c r="F73" s="13">
        <v>45</v>
      </c>
      <c r="G73" s="13">
        <f>C73*E73</f>
        <v>2</v>
      </c>
      <c r="H73" s="13">
        <f>G73*F73</f>
        <v>90</v>
      </c>
      <c r="I73" s="13">
        <v>68.067030000000003</v>
      </c>
      <c r="J73" s="13">
        <f>C73*I73</f>
        <v>136.13406000000001</v>
      </c>
      <c r="K73" s="13"/>
      <c r="L73" s="13">
        <f>C73*K73</f>
        <v>0</v>
      </c>
      <c r="M73" s="13"/>
      <c r="N73" s="13">
        <f>C73*M73</f>
        <v>0</v>
      </c>
      <c r="O73" s="13"/>
      <c r="P73" s="13">
        <f>O73*M73</f>
        <v>0</v>
      </c>
      <c r="Q73" s="13"/>
      <c r="R73" s="13">
        <f>C73*Q73</f>
        <v>0</v>
      </c>
      <c r="S73" s="19">
        <f t="shared" si="18"/>
        <v>226.13406000000001</v>
      </c>
      <c r="T73" s="13">
        <f>C73*E73</f>
        <v>2</v>
      </c>
      <c r="U73" s="13">
        <f>G73*F73</f>
        <v>90</v>
      </c>
      <c r="V73" s="13">
        <f>C73*I73</f>
        <v>136.13406000000001</v>
      </c>
      <c r="W73" s="13">
        <f>C73*K73</f>
        <v>0</v>
      </c>
      <c r="X73" s="13">
        <f>C73*M73</f>
        <v>0</v>
      </c>
      <c r="Y73" s="13">
        <f>O73*M73</f>
        <v>0</v>
      </c>
      <c r="Z73" s="13">
        <f>C73*Q73</f>
        <v>0</v>
      </c>
      <c r="AA73" s="13">
        <f t="shared" si="19"/>
        <v>113.06703</v>
      </c>
    </row>
    <row r="74" spans="1:27" ht="15.75" thickBot="1" x14ac:dyDescent="0.3">
      <c r="A74" s="8"/>
      <c r="B74" s="3" t="s">
        <v>116</v>
      </c>
      <c r="C74" s="13">
        <v>2</v>
      </c>
      <c r="D74" s="18" t="s">
        <v>55</v>
      </c>
      <c r="E74" s="24">
        <v>2</v>
      </c>
      <c r="F74" s="13">
        <v>45</v>
      </c>
      <c r="G74" s="13">
        <f>C74*E74</f>
        <v>4</v>
      </c>
      <c r="H74" s="13">
        <f>G74*F74</f>
        <v>180</v>
      </c>
      <c r="I74" s="13">
        <v>65.79813</v>
      </c>
      <c r="J74" s="13">
        <f>C74*I74</f>
        <v>131.59626</v>
      </c>
      <c r="K74" s="13"/>
      <c r="L74" s="13">
        <f>C74*K74</f>
        <v>0</v>
      </c>
      <c r="M74" s="13"/>
      <c r="N74" s="13">
        <f>C74*M74</f>
        <v>0</v>
      </c>
      <c r="O74" s="13"/>
      <c r="P74" s="13">
        <f>O74*M74</f>
        <v>0</v>
      </c>
      <c r="Q74" s="13"/>
      <c r="R74" s="13">
        <f>C74*Q74</f>
        <v>0</v>
      </c>
      <c r="S74" s="19">
        <f t="shared" si="18"/>
        <v>311.59626000000003</v>
      </c>
      <c r="T74" s="13">
        <f>C74*E74</f>
        <v>4</v>
      </c>
      <c r="U74" s="13">
        <f>G74*F74</f>
        <v>180</v>
      </c>
      <c r="V74" s="13">
        <f>C74*I74</f>
        <v>131.59626</v>
      </c>
      <c r="W74" s="13">
        <f>C74*K74</f>
        <v>0</v>
      </c>
      <c r="X74" s="13">
        <f>C74*M74</f>
        <v>0</v>
      </c>
      <c r="Y74" s="13">
        <f>O74*M74</f>
        <v>0</v>
      </c>
      <c r="Z74" s="13">
        <f>C74*Q74</f>
        <v>0</v>
      </c>
      <c r="AA74" s="13">
        <f t="shared" si="19"/>
        <v>155.79813000000001</v>
      </c>
    </row>
    <row r="75" spans="1:27" ht="15.75" thickBot="1" x14ac:dyDescent="0.3">
      <c r="A75" s="7" t="s">
        <v>117</v>
      </c>
      <c r="B75" s="2" t="s">
        <v>90</v>
      </c>
      <c r="C75" s="12">
        <v>2</v>
      </c>
      <c r="D75" s="17" t="s">
        <v>37</v>
      </c>
      <c r="E75" s="23"/>
      <c r="F75" s="12"/>
      <c r="G75" s="12">
        <f>SUM(T76:T77)</f>
        <v>0</v>
      </c>
      <c r="H75" s="12">
        <f>SUM(U76:U77)</f>
        <v>0</v>
      </c>
      <c r="I75" s="12"/>
      <c r="J75" s="12">
        <f>SUM(V76:V77)</f>
        <v>181.51208</v>
      </c>
      <c r="K75" s="12"/>
      <c r="L75" s="12">
        <f>SUM(W76:W77)</f>
        <v>0</v>
      </c>
      <c r="M75" s="12"/>
      <c r="N75" s="12">
        <f>SUM(X76:X77)</f>
        <v>0</v>
      </c>
      <c r="O75" s="12"/>
      <c r="P75" s="12">
        <f>SUM(Y76:Y77)</f>
        <v>0</v>
      </c>
      <c r="Q75" s="12"/>
      <c r="R75" s="12">
        <f>SUM(Z76:Z77)</f>
        <v>0</v>
      </c>
      <c r="S75" s="12">
        <f t="shared" si="18"/>
        <v>181.51208</v>
      </c>
      <c r="T75" s="12"/>
      <c r="U75" s="12"/>
      <c r="V75" s="12"/>
      <c r="W75" s="12"/>
      <c r="X75" s="12"/>
      <c r="Y75" s="12"/>
      <c r="Z75" s="12"/>
      <c r="AA75" s="12">
        <f t="shared" si="19"/>
        <v>90.756039999999999</v>
      </c>
    </row>
    <row r="76" spans="1:27" ht="15.75" thickBot="1" x14ac:dyDescent="0.3">
      <c r="A76" s="8"/>
      <c r="B76" s="3" t="s">
        <v>118</v>
      </c>
      <c r="C76" s="13">
        <v>1</v>
      </c>
      <c r="D76" s="18" t="s">
        <v>39</v>
      </c>
      <c r="E76" s="24"/>
      <c r="F76" s="13"/>
      <c r="G76" s="13">
        <f>C76*E76</f>
        <v>0</v>
      </c>
      <c r="H76" s="13">
        <f>G76*F76</f>
        <v>0</v>
      </c>
      <c r="I76" s="13">
        <v>68.067030000000003</v>
      </c>
      <c r="J76" s="13">
        <f>C76*I76</f>
        <v>68.067030000000003</v>
      </c>
      <c r="K76" s="13"/>
      <c r="L76" s="13">
        <f>C76*K76</f>
        <v>0</v>
      </c>
      <c r="M76" s="13"/>
      <c r="N76" s="13">
        <f>C76*M76</f>
        <v>0</v>
      </c>
      <c r="O76" s="13"/>
      <c r="P76" s="13">
        <f>O76*M76</f>
        <v>0</v>
      </c>
      <c r="Q76" s="13"/>
      <c r="R76" s="13">
        <f>C76*Q76</f>
        <v>0</v>
      </c>
      <c r="S76" s="19">
        <f t="shared" si="18"/>
        <v>68.067030000000003</v>
      </c>
      <c r="T76" s="13">
        <f>C76*E76</f>
        <v>0</v>
      </c>
      <c r="U76" s="13">
        <f>G76*F76</f>
        <v>0</v>
      </c>
      <c r="V76" s="13">
        <f>C76*I76</f>
        <v>68.067030000000003</v>
      </c>
      <c r="W76" s="13">
        <f>C76*K76</f>
        <v>0</v>
      </c>
      <c r="X76" s="13">
        <f>C76*M76</f>
        <v>0</v>
      </c>
      <c r="Y76" s="13">
        <f>O76*M76</f>
        <v>0</v>
      </c>
      <c r="Z76" s="13">
        <f>C76*Q76</f>
        <v>0</v>
      </c>
      <c r="AA76" s="13">
        <f t="shared" si="19"/>
        <v>68.067030000000003</v>
      </c>
    </row>
    <row r="77" spans="1:27" ht="15.75" thickBot="1" x14ac:dyDescent="0.3">
      <c r="A77" s="8"/>
      <c r="B77" s="3" t="s">
        <v>119</v>
      </c>
      <c r="C77" s="13">
        <v>1</v>
      </c>
      <c r="D77" s="18" t="s">
        <v>39</v>
      </c>
      <c r="E77" s="24"/>
      <c r="F77" s="13"/>
      <c r="G77" s="13">
        <f>C77*E77</f>
        <v>0</v>
      </c>
      <c r="H77" s="13">
        <f>G77*F77</f>
        <v>0</v>
      </c>
      <c r="I77" s="13">
        <v>113.44504999999999</v>
      </c>
      <c r="J77" s="13">
        <f>C77*I77</f>
        <v>113.44504999999999</v>
      </c>
      <c r="K77" s="13"/>
      <c r="L77" s="13">
        <f>C77*K77</f>
        <v>0</v>
      </c>
      <c r="M77" s="13"/>
      <c r="N77" s="13">
        <f>C77*M77</f>
        <v>0</v>
      </c>
      <c r="O77" s="13"/>
      <c r="P77" s="13">
        <f>O77*M77</f>
        <v>0</v>
      </c>
      <c r="Q77" s="13"/>
      <c r="R77" s="13">
        <f>C77*Q77</f>
        <v>0</v>
      </c>
      <c r="S77" s="19">
        <f t="shared" si="18"/>
        <v>113.44504999999999</v>
      </c>
      <c r="T77" s="13">
        <f>C77*E77</f>
        <v>0</v>
      </c>
      <c r="U77" s="13">
        <f>G77*F77</f>
        <v>0</v>
      </c>
      <c r="V77" s="13">
        <f>C77*I77</f>
        <v>113.44504999999999</v>
      </c>
      <c r="W77" s="13">
        <f>C77*K77</f>
        <v>0</v>
      </c>
      <c r="X77" s="13">
        <f>C77*M77</f>
        <v>0</v>
      </c>
      <c r="Y77" s="13">
        <f>O77*M77</f>
        <v>0</v>
      </c>
      <c r="Z77" s="13">
        <f>C77*Q77</f>
        <v>0</v>
      </c>
      <c r="AA77" s="13">
        <f t="shared" si="19"/>
        <v>113.44504999999999</v>
      </c>
    </row>
    <row r="78" spans="1:27" ht="15.75" thickBot="1" x14ac:dyDescent="0.3">
      <c r="A78" s="7">
        <v>70</v>
      </c>
      <c r="B78" s="2" t="s">
        <v>120</v>
      </c>
      <c r="C78" s="12">
        <v>1</v>
      </c>
      <c r="D78" s="17" t="s">
        <v>39</v>
      </c>
      <c r="E78" s="23"/>
      <c r="F78" s="12"/>
      <c r="G78" s="12">
        <f>SUM(T79:T65535)</f>
        <v>0</v>
      </c>
      <c r="H78" s="12">
        <f>SUM(U79:U65535)</f>
        <v>0</v>
      </c>
      <c r="I78" s="12"/>
      <c r="J78" s="12">
        <f>SUM(V79:V65535)</f>
        <v>1500</v>
      </c>
      <c r="K78" s="12"/>
      <c r="L78" s="12">
        <f>SUM(W79:W65535)</f>
        <v>0</v>
      </c>
      <c r="M78" s="12"/>
      <c r="N78" s="12">
        <f>SUM(X79:X65535)</f>
        <v>0</v>
      </c>
      <c r="O78" s="12"/>
      <c r="P78" s="12">
        <f>SUM(Y79:Y65535)</f>
        <v>0</v>
      </c>
      <c r="Q78" s="12"/>
      <c r="R78" s="12">
        <f>SUM(Z79:Z65535)</f>
        <v>0</v>
      </c>
      <c r="S78" s="12">
        <f t="shared" si="18"/>
        <v>1500</v>
      </c>
      <c r="T78" s="12"/>
      <c r="U78" s="12"/>
      <c r="V78" s="12"/>
      <c r="W78" s="12"/>
      <c r="X78" s="12"/>
      <c r="Y78" s="12"/>
      <c r="Z78" s="12"/>
      <c r="AA78" s="12">
        <f t="shared" si="19"/>
        <v>1500</v>
      </c>
    </row>
    <row r="79" spans="1:27" ht="15.75" thickBot="1" x14ac:dyDescent="0.3">
      <c r="A79" s="8" t="s">
        <v>57</v>
      </c>
      <c r="B79" s="3" t="s">
        <v>121</v>
      </c>
      <c r="C79" s="13">
        <v>1</v>
      </c>
      <c r="D79" s="18" t="s">
        <v>39</v>
      </c>
      <c r="E79" s="24"/>
      <c r="F79" s="13"/>
      <c r="G79" s="13">
        <f>C79*E79</f>
        <v>0</v>
      </c>
      <c r="H79" s="13">
        <f>G79*F79</f>
        <v>0</v>
      </c>
      <c r="I79" s="13">
        <v>1500</v>
      </c>
      <c r="J79" s="13">
        <f>C79*I79</f>
        <v>1500</v>
      </c>
      <c r="K79" s="13"/>
      <c r="L79" s="13">
        <f>C79*K79</f>
        <v>0</v>
      </c>
      <c r="M79" s="13"/>
      <c r="N79" s="13">
        <f>C79*M79</f>
        <v>0</v>
      </c>
      <c r="O79" s="13"/>
      <c r="P79" s="13">
        <f>O79*M79</f>
        <v>0</v>
      </c>
      <c r="Q79" s="13"/>
      <c r="R79" s="13">
        <f>C79*Q79</f>
        <v>0</v>
      </c>
      <c r="S79" s="19">
        <f t="shared" si="18"/>
        <v>1500</v>
      </c>
      <c r="T79" s="13">
        <f>C79*E79</f>
        <v>0</v>
      </c>
      <c r="U79" s="13">
        <f>G79*F79</f>
        <v>0</v>
      </c>
      <c r="V79" s="13">
        <f>C79*I79</f>
        <v>1500</v>
      </c>
      <c r="W79" s="13">
        <f>C79*K79</f>
        <v>0</v>
      </c>
      <c r="X79" s="13">
        <f>C79*M79</f>
        <v>0</v>
      </c>
      <c r="Y79" s="13">
        <f>O79*M79</f>
        <v>0</v>
      </c>
      <c r="Z79" s="13">
        <f>C79*Q79</f>
        <v>0</v>
      </c>
      <c r="AA79" s="13">
        <f t="shared" si="19"/>
        <v>1500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Algemeen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Weergave van CUF bestand</dc:title>
  <dc:creator>CUF Viewer</dc:creator>
  <cp:lastModifiedBy>Paul van 't Hoff</cp:lastModifiedBy>
  <dcterms:created xsi:type="dcterms:W3CDTF">2024-09-23T19:03:08Z</dcterms:created>
  <dcterms:modified xsi:type="dcterms:W3CDTF">2024-09-23T19:03:59Z</dcterms:modified>
</cp:coreProperties>
</file>